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TORÍA\Documents\PMI 2012-2015\"/>
    </mc:Choice>
  </mc:AlternateContent>
  <bookViews>
    <workbookView xWindow="0" yWindow="0" windowWidth="28800" windowHeight="12435" activeTab="4"/>
  </bookViews>
  <sheets>
    <sheet name="Directiva" sheetId="2" r:id="rId1"/>
    <sheet name="Administrativa y financiera" sheetId="3" r:id="rId2"/>
    <sheet name="Académica" sheetId="4" r:id="rId3"/>
    <sheet name="Comunidad" sheetId="5" r:id="rId4"/>
    <sheet name="Consolidado" sheetId="1"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D9" i="1"/>
  <c r="C9" i="1"/>
  <c r="B9" i="1"/>
  <c r="F9" i="1"/>
  <c r="F6" i="1"/>
  <c r="F7" i="1"/>
  <c r="F8" i="1"/>
  <c r="F5" i="1"/>
  <c r="E8" i="1"/>
  <c r="D8" i="1"/>
  <c r="C8" i="1"/>
  <c r="B8" i="1"/>
  <c r="E7" i="1"/>
  <c r="D7" i="1"/>
  <c r="C7" i="1"/>
  <c r="B7" i="1"/>
  <c r="E6" i="1"/>
  <c r="D6" i="1"/>
  <c r="C6" i="1"/>
  <c r="B6" i="1"/>
  <c r="E5" i="1"/>
  <c r="D5" i="1"/>
  <c r="C5" i="1"/>
  <c r="B5" i="1"/>
  <c r="C8" i="5"/>
  <c r="D8" i="5"/>
  <c r="E8" i="5"/>
  <c r="F8" i="5"/>
  <c r="C14" i="5"/>
  <c r="D14" i="5"/>
  <c r="E14" i="5"/>
  <c r="F14" i="5"/>
  <c r="C18" i="5"/>
  <c r="D18" i="5"/>
  <c r="E18" i="5"/>
  <c r="F18" i="5"/>
  <c r="C22" i="5"/>
  <c r="D22" i="5"/>
  <c r="E22" i="5"/>
  <c r="F22" i="5"/>
  <c r="C23" i="5"/>
  <c r="D23" i="5"/>
  <c r="E23" i="5"/>
  <c r="F23" i="5"/>
  <c r="C24" i="5"/>
  <c r="D24" i="5"/>
  <c r="E24" i="5"/>
  <c r="F24" i="5"/>
  <c r="F26" i="4"/>
  <c r="E26" i="4"/>
  <c r="D26" i="4"/>
  <c r="C26" i="4"/>
  <c r="F19" i="4"/>
  <c r="E19" i="4"/>
  <c r="D19" i="4"/>
  <c r="C19" i="4"/>
  <c r="F14" i="4"/>
  <c r="E14" i="4"/>
  <c r="D14" i="4"/>
  <c r="C14" i="4"/>
  <c r="F9" i="4"/>
  <c r="F27" i="4" s="1"/>
  <c r="F28" i="4" s="1"/>
  <c r="E9" i="4"/>
  <c r="E27" i="4" s="1"/>
  <c r="E28" i="4" s="1"/>
  <c r="D9" i="4"/>
  <c r="D27" i="4" s="1"/>
  <c r="D28" i="4" s="1"/>
  <c r="C9" i="4"/>
  <c r="C27" i="4" s="1"/>
  <c r="C28" i="4" s="1"/>
  <c r="F31" i="3"/>
  <c r="F32" i="3" s="1"/>
  <c r="F33" i="3" s="1"/>
  <c r="E31" i="3"/>
  <c r="E32" i="3" s="1"/>
  <c r="E33" i="3" s="1"/>
  <c r="D31" i="3"/>
  <c r="D32" i="3" s="1"/>
  <c r="D33" i="3" s="1"/>
  <c r="C31" i="3"/>
  <c r="C32" i="3" s="1"/>
  <c r="C33" i="3" s="1"/>
  <c r="F26" i="3"/>
  <c r="E26" i="3"/>
  <c r="D26" i="3"/>
  <c r="C26" i="3"/>
  <c r="F15" i="3"/>
  <c r="E15" i="3"/>
  <c r="D15" i="3"/>
  <c r="C15" i="3"/>
  <c r="F7" i="3"/>
  <c r="E7" i="3"/>
  <c r="D7" i="3"/>
  <c r="C7" i="3"/>
  <c r="F42" i="2"/>
  <c r="E42" i="2"/>
  <c r="D42" i="2"/>
  <c r="C42" i="2"/>
  <c r="F37" i="2"/>
  <c r="E37" i="2"/>
  <c r="D37" i="2"/>
  <c r="C37" i="2"/>
  <c r="F27" i="2"/>
  <c r="E27" i="2"/>
  <c r="D27" i="2"/>
  <c r="C27" i="2"/>
  <c r="F22" i="2"/>
  <c r="E22" i="2"/>
  <c r="D22" i="2"/>
  <c r="C22" i="2"/>
  <c r="F13" i="2"/>
  <c r="E13" i="2"/>
  <c r="D13" i="2"/>
  <c r="C13" i="2"/>
  <c r="F7" i="2"/>
  <c r="F43" i="2" s="1"/>
  <c r="F44" i="2" s="1"/>
  <c r="E7" i="2"/>
  <c r="E43" i="2" s="1"/>
  <c r="E44" i="2" s="1"/>
  <c r="D7" i="2"/>
  <c r="D43" i="2" s="1"/>
  <c r="D44" i="2" s="1"/>
  <c r="C7" i="2"/>
  <c r="C43" i="2" s="1"/>
  <c r="C44" i="2" s="1"/>
</calcChain>
</file>

<file path=xl/sharedStrings.xml><?xml version="1.0" encoding="utf-8"?>
<sst xmlns="http://schemas.openxmlformats.org/spreadsheetml/2006/main" count="338" uniqueCount="221">
  <si>
    <t>ÁREA: GESTIÓN DIRECTIVA</t>
  </si>
  <si>
    <t>PROCESO</t>
  </si>
  <si>
    <t>COMPONENTE</t>
  </si>
  <si>
    <t>EVIDENCIA</t>
  </si>
  <si>
    <t>Direccionaminento estrategico y horizonte Institucional</t>
  </si>
  <si>
    <t>Mision, vision y principios en el marco de una institucion integrada</t>
  </si>
  <si>
    <t>X</t>
  </si>
  <si>
    <t>Actualización del PEI con la comunidad educativa. Actas de las reuniones.</t>
  </si>
  <si>
    <t>Metas Institucionales</t>
  </si>
  <si>
    <t>Proyectos educativos, mallas curriculares, mejoramiento de los resultados de las pruebas SABER.</t>
  </si>
  <si>
    <t>Conocimiento y apropiación de personas con capacidades disimiles o diversidad cultural</t>
  </si>
  <si>
    <t>Acompañamiento Aula de apoyo, cátedra de afrocolombianidad.</t>
  </si>
  <si>
    <t>TOTAL</t>
  </si>
  <si>
    <t>Gestion Estrategica</t>
  </si>
  <si>
    <t xml:space="preserve">Liderazgo </t>
  </si>
  <si>
    <t>Actas de reuniones, correos informativos, planeación de clases en línea.</t>
  </si>
  <si>
    <t>Articulación de planes, proyectos y acciones</t>
  </si>
  <si>
    <t>Actas de reuniones, invitaciones a los diferentes eventos, participación de la comunidad educativa.</t>
  </si>
  <si>
    <t>Estrategias Pedagogicas</t>
  </si>
  <si>
    <t>PEI,plan de estudios, actas del consejo académico. Falta más trabajo articulado.</t>
  </si>
  <si>
    <t>Uso de información (interna y externa) para la toma de decisiones</t>
  </si>
  <si>
    <t>Actas de reuniones, registros de evaluación,resultados de pruebas externas.</t>
  </si>
  <si>
    <t>Seguimiento y autoevaluación</t>
  </si>
  <si>
    <t>x</t>
  </si>
  <si>
    <t>Actas del Consejo Directivo, registro de deserciones,encuentas a la comunidad educativa.</t>
  </si>
  <si>
    <t>Gobierno Escolar</t>
  </si>
  <si>
    <t>Consejo Directivo</t>
  </si>
  <si>
    <t>Actas de reuniones, cumplimiento de las reuniones planeadas.</t>
  </si>
  <si>
    <t>Consejo Academico</t>
  </si>
  <si>
    <t>Actas de reuniones.</t>
  </si>
  <si>
    <t xml:space="preserve">Comision de evaluación y promoción </t>
  </si>
  <si>
    <t xml:space="preserve">Actas de reuniones </t>
  </si>
  <si>
    <t xml:space="preserve">Comité de convivencia </t>
  </si>
  <si>
    <t>Actas de reuniones,registros fotgráficos de los distintos eventos.</t>
  </si>
  <si>
    <t>Consejo estudiantil</t>
  </si>
  <si>
    <t>Existe, pero no se runen periodicamente.</t>
  </si>
  <si>
    <t>Personero Estudiantil</t>
  </si>
  <si>
    <t>Actas de posesión, registros fotográficos. Falta más trabajo en equipo, liderazgo y ejecución de proyección.</t>
  </si>
  <si>
    <t xml:space="preserve">Asamblea de padres de familia </t>
  </si>
  <si>
    <t>Actas de las reuniones generales de cada  periodo académico, actividades con la comunidad.</t>
  </si>
  <si>
    <t xml:space="preserve">Consejo de padres de familia </t>
  </si>
  <si>
    <t>Esta´conformado, pero no se reunen para proyectar asuntos de su competencia.</t>
  </si>
  <si>
    <t xml:space="preserve"> </t>
  </si>
  <si>
    <t xml:space="preserve">Mecanismos de comunicación </t>
  </si>
  <si>
    <t>Comunicaciones escritas, publicaciones en puntos estratégicos y por correos elctrónicos.</t>
  </si>
  <si>
    <t>Trabajo en equipo</t>
  </si>
  <si>
    <t>Actas de reuniones del consejo académico, resultado de los trabajos realizados.</t>
  </si>
  <si>
    <t xml:space="preserve">Reconocimiento de Logros </t>
  </si>
  <si>
    <t>Registros fotográficos. No se aplica de manera organizada ni setemática.</t>
  </si>
  <si>
    <t>Identificación y divulgacion de buenas prácticas</t>
  </si>
  <si>
    <t>Actas de promoción y evaluación, reconocimientos a los mejores desempeños académicos en cartelera pública. Falta más motivación para mejorar los desempeños.</t>
  </si>
  <si>
    <t xml:space="preserve">Clima Escolar </t>
  </si>
  <si>
    <t xml:space="preserve">Pertenencia y participación </t>
  </si>
  <si>
    <t>Representación de los estudiantes en diferentes eventos dentro y fuera del muncipio,. Falta más sentido de pertenencia con algunos enseres de la I.E.</t>
  </si>
  <si>
    <t>Ambiente Físico</t>
  </si>
  <si>
    <t>Espacios adecuados. Falta más sentido de pertenecia, señalización de algunas zonas.</t>
  </si>
  <si>
    <t>Inducción a los nuevos estudiantes</t>
  </si>
  <si>
    <t>Se hacen algunas inducciones, pero falta un plan de trabajo.</t>
  </si>
  <si>
    <t xml:space="preserve">Motivación hacia el aprendizaje </t>
  </si>
  <si>
    <t xml:space="preserve">Resultados de pruebas externas e internas. </t>
  </si>
  <si>
    <t xml:space="preserve">Manual de convivencia </t>
  </si>
  <si>
    <t>Actas de reuniones, manual de convivencia y registro de actividades.</t>
  </si>
  <si>
    <t xml:space="preserve">Actividades extracurriculares </t>
  </si>
  <si>
    <t>Registro fotografico de la banda marcial, participación en intercolegiados, proyecto social. Falta una programación más organizada.</t>
  </si>
  <si>
    <t xml:space="preserve">Bienestar del alumnado </t>
  </si>
  <si>
    <t>Restaurante escolar, apoyo de la casa de la cultura municipal, proyecto escuela de padres, proyecto de convivencia.</t>
  </si>
  <si>
    <t xml:space="preserve">Manejo de conflictos </t>
  </si>
  <si>
    <t>Comité de convivencia conformado, actas de reuniones, registro fotografico de actividades.</t>
  </si>
  <si>
    <t>Manejo de casos dificiles</t>
  </si>
  <si>
    <t>Registro en carpeta en la rectoría y actas para el comité de convivencia.</t>
  </si>
  <si>
    <t xml:space="preserve">TOTAL </t>
  </si>
  <si>
    <t>Relaciones con el entorno</t>
  </si>
  <si>
    <t xml:space="preserve">Padres de Familia </t>
  </si>
  <si>
    <t>Registro escrito de comunicados desde rectoría.</t>
  </si>
  <si>
    <t xml:space="preserve">Autoridades educativas </t>
  </si>
  <si>
    <t>Reuniones del rector con jefe  de núcleo y secretataría de educación.</t>
  </si>
  <si>
    <t xml:space="preserve">Otras instituciones </t>
  </si>
  <si>
    <t>Articulación con el SENA, apoyo con el sicólogo, comisaría de familia.</t>
  </si>
  <si>
    <t xml:space="preserve">Sector Productivo </t>
  </si>
  <si>
    <t>Poco apoyo del sector productivo.</t>
  </si>
  <si>
    <t>TOTAL PROCESO</t>
  </si>
  <si>
    <t>ÁREA: GESTIÓN ADMINISTRATIVA Y FINANCIERA</t>
  </si>
  <si>
    <t>VALORACIÓN</t>
  </si>
  <si>
    <t>EVIDENCIAS</t>
  </si>
  <si>
    <t>Apoyo a la gestión
académica</t>
  </si>
  <si>
    <t>Proceso de matrícula</t>
  </si>
  <si>
    <t>acompañamiento y seguimiento.</t>
  </si>
  <si>
    <t>Archivo académico</t>
  </si>
  <si>
    <t>ausencia de personal calificado.</t>
  </si>
  <si>
    <t>Boletines de calificaciones</t>
  </si>
  <si>
    <t>falta de programa adecuado.</t>
  </si>
  <si>
    <t>Administración de
la planta física y
de los recursos</t>
  </si>
  <si>
    <t>Mantenimiento de la planta fisica</t>
  </si>
  <si>
    <t>deterioro de la fachada y fugas de agua.</t>
  </si>
  <si>
    <t>Programas para la adecuación y embellecimiento de la planta física</t>
  </si>
  <si>
    <t>no hay proyecto definodo.</t>
  </si>
  <si>
    <t>Seguimiento al uso de los espacios</t>
  </si>
  <si>
    <t>la institucion hace uso adecuado.</t>
  </si>
  <si>
    <t>Adquisición de los recursos para el aprendizaje</t>
  </si>
  <si>
    <t>se cuenta con materiales didacticos y tecnologicos</t>
  </si>
  <si>
    <t>Suministros y dotación</t>
  </si>
  <si>
    <t>no se cuenta con recursos suficientes para dotar las diferentes areas y proyectos.</t>
  </si>
  <si>
    <t>Mantenimiento de equipos y    recursos para el aprendizaje</t>
  </si>
  <si>
    <t>requiere de mayor compromiso en inspeccion y vigilancia para el seguimiento de equipos tecnologicos.</t>
  </si>
  <si>
    <t>Seguridad y protección</t>
  </si>
  <si>
    <t>no se cuenta con el insumo humano encargado de vigilar y cuidar los enseres de la institucion en ausencia de la jornada escolar.</t>
  </si>
  <si>
    <t>Talento humano</t>
  </si>
  <si>
    <t>Perfiles</t>
  </si>
  <si>
    <t>el insumo humano es idoneo.</t>
  </si>
  <si>
    <t>Inducción</t>
  </si>
  <si>
    <t>el proceso de induccion a los funcionarios  es deficiente.</t>
  </si>
  <si>
    <t>Formación y capacitación</t>
  </si>
  <si>
    <t>los docentes hacen esfuerzo por mantenerse actualizados.</t>
  </si>
  <si>
    <t>Asignación académica</t>
  </si>
  <si>
    <t>esta se cumple a cabalidad.</t>
  </si>
  <si>
    <t>Pertenencia del personal vinculado</t>
  </si>
  <si>
    <t>en la valoracion y el cuidado por el buen uso de los enseres institucionales.</t>
  </si>
  <si>
    <t>Evaluación del desempeño</t>
  </si>
  <si>
    <t>esta es buena.</t>
  </si>
  <si>
    <t>Estímulos</t>
  </si>
  <si>
    <t>algunas veces se reconocen los esfuerzos de los docentes.</t>
  </si>
  <si>
    <t>Apoyo a la investigación</t>
  </si>
  <si>
    <t>no contamos con recursos suficientes para adelantar procesos de investigacion.</t>
  </si>
  <si>
    <t>Convivencia y manejo de conflictos</t>
  </si>
  <si>
    <t>el  tratamiento que se le da a las dificultades entre los estudiantes no es el mas adecuado.</t>
  </si>
  <si>
    <t>Bienestar del talento humano</t>
  </si>
  <si>
    <t>ausencia de propuestas que coadyuven a mejorar las condiciones de vida de los docentes.</t>
  </si>
  <si>
    <t>Apoyo financiero
y contable</t>
  </si>
  <si>
    <t>Presupuesto anual del Fondo de Servicios Educativos (FSE)</t>
  </si>
  <si>
    <t>Existe en los archivos y se ejecuta con lo proyectado.</t>
  </si>
  <si>
    <t>Contabilidad</t>
  </si>
  <si>
    <t>Hay una tesorera que organiza los procesos.</t>
  </si>
  <si>
    <t>Ingresos y gastos</t>
  </si>
  <si>
    <t>Se cumple con lo proyectado.</t>
  </si>
  <si>
    <t>Control fiscal</t>
  </si>
  <si>
    <t>Falta más participación en este aspecto.</t>
  </si>
  <si>
    <t>ÁREA: GESTIÓN ACADÉMICA</t>
  </si>
  <si>
    <t>Diseño
pedagógico
(curricular)</t>
  </si>
  <si>
    <t>Plan de estudios</t>
  </si>
  <si>
    <t>Planeación revisada y ajustada, construcción de mallas curriculares</t>
  </si>
  <si>
    <t>Enfoque metodológico</t>
  </si>
  <si>
    <t>Enfoque metodológico parcialmente definido</t>
  </si>
  <si>
    <t>Recursos para el aprendizaje</t>
  </si>
  <si>
    <t>Salas de informática, sala interactiva, Biblioteca. Se cuenta con internet pero de muy baja capacidad.</t>
  </si>
  <si>
    <t>Jornada escolar</t>
  </si>
  <si>
    <t>Jornada laboral, horario de clases, horario general y de profesores.</t>
  </si>
  <si>
    <t>Evaluación</t>
  </si>
  <si>
    <t>Existe política de evaluación desempeños académicos.</t>
  </si>
  <si>
    <t>Prácticas
pedagógicas</t>
  </si>
  <si>
    <t>Opciones didácticas para las
áreas, asignaturas y proyectos
transversales</t>
  </si>
  <si>
    <t>Planes de área, proyectos transversales, impresos y en medio magnético.</t>
  </si>
  <si>
    <t>Estrategias para las tareas
escolares</t>
  </si>
  <si>
    <t>Facilidad para utilizar los diferentes espacios pedagógicos con que cuenta la institución educativa</t>
  </si>
  <si>
    <t>Uso articulado de los recursos
para el aprendizaje</t>
  </si>
  <si>
    <t>Formato de préstamos de elementos</t>
  </si>
  <si>
    <t>Uso de los tiempos para el
aprendizaje</t>
  </si>
  <si>
    <t>Asignación académica, horarios de docentes, cronograma año escolar</t>
  </si>
  <si>
    <t>Gestión de aula</t>
  </si>
  <si>
    <t>Relación pedagógica</t>
  </si>
  <si>
    <t>Las reuniones de Área no se realizan, por ende no hay transversalidad en las diferentes áreas del conocimiento.</t>
  </si>
  <si>
    <t>Planeación de clases</t>
  </si>
  <si>
    <t>Formatos de plan  diario de clases  virtual acogidos por algunos docentes</t>
  </si>
  <si>
    <t>Estilo pedagógico</t>
  </si>
  <si>
    <t>Talleres con estudiantes.</t>
  </si>
  <si>
    <t>Evaluación en el aula</t>
  </si>
  <si>
    <t>Planes de actividades de recuperación y/o refuerzo. Se realiza constante.</t>
  </si>
  <si>
    <t>Seguimiento
académico</t>
  </si>
  <si>
    <t>Seguimiento a los resultados
académicos</t>
  </si>
  <si>
    <t>Registro escolar, actas de comisiones de evaluación y promoción, EDUPOL.</t>
  </si>
  <si>
    <t>Uso pedagógico de las
evaluaciones externas</t>
  </si>
  <si>
    <t>Aplicación y socialización de los resultados prueba saber y del estado</t>
  </si>
  <si>
    <t>Seguimiento a la asistencia</t>
  </si>
  <si>
    <t>Planilla diaria de asistencia de los estudiantes, libro de disciplina.</t>
  </si>
  <si>
    <t>Actividades de recuperación</t>
  </si>
  <si>
    <t>Se  realiza constantemente de acuerdo con lo estipulado al S. I. E</t>
  </si>
  <si>
    <t>Apoyo pedagógico para
estudiantes con dificultades de
aprendizaje</t>
  </si>
  <si>
    <t>Contamos con la docente del aula de apoyo, faltando a que se de proyección a la sección de bachillerato.</t>
  </si>
  <si>
    <t>Seguimiento a los egresados</t>
  </si>
  <si>
    <t>No se tiene mecanismos de seguimientos.</t>
  </si>
  <si>
    <t>No se ha realizado ningún simulacro de evacuación, aunque se cuenta con los programas para la prevención de riesgos a la fecha no se ha ejecutado ninguno de estos programas.</t>
  </si>
  <si>
    <t>Programas de seguridad</t>
  </si>
  <si>
    <t>Se cuenta con el apoyo de dependencias como la comisaria de familia, apoyo psicosocial, policía de primera infancia y adolescencia.</t>
  </si>
  <si>
    <t>Prevención de riesgos
psicosociales</t>
  </si>
  <si>
    <t>Falta de capacitación en la prevención de riesgos tanto para los estudiantes como para los docentes. No se contaba con la camilla para transporte de heridos, ni con los extintores en cada dependencia, en este periodo se ha venido implementado en la consecución de varios elementos como son: camilla, botiquín y capacitaciones de prevención.</t>
  </si>
  <si>
    <t>Prevención de riesgos físicos</t>
  </si>
  <si>
    <t>Prevención de
riesgos</t>
  </si>
  <si>
    <t>Las familias participan de los actos cívicos como el día de la madre y la familia. En la reuniones de la Asociación de padres de familia, consejo de padres.</t>
  </si>
  <si>
    <t>Participación de las familias</t>
  </si>
  <si>
    <t>Eventualmente de acuerdo a las necesidades que se presenten.</t>
  </si>
  <si>
    <t>Asamblea y consejo de padres
de familia</t>
  </si>
  <si>
    <t>Los estudiantes participan de jornadas deportivas, juegos intercolegiados, desfiles y actos cívicos y culturales.</t>
  </si>
  <si>
    <t>Participación de los
estudiantes</t>
  </si>
  <si>
    <t>Participación y
convivencia</t>
  </si>
  <si>
    <t>El programa se realiza continuamente con los grados decimo y undécimo y tienen varias dependencias asignadas como: biblioteca, parroquia, secretaria, jardinería, entre otras.</t>
  </si>
  <si>
    <t>Servicio social estudiantil</t>
  </si>
  <si>
    <t>La comunidad viene haciendo uso continuo de la planta física para los servicios de biblioteca, audivisuales, deporte e informática.</t>
  </si>
  <si>
    <t>Uso de la planta física y de los medios</t>
  </si>
  <si>
    <t>Actualmente la comunidad cuenta con el servicio de biblioteca, curso de informática a madres de familia que no tenían conocimientos sobre la materia y deporte que le ofrece la Institución, igualemnte reciben apoyo en estos servicios por parte de entidades como el Inder, Antioquia Digital.</t>
  </si>
  <si>
    <t>Oferta de servicios a la
comunidad</t>
  </si>
  <si>
    <t>La calificación que se dio es por el trabajo que se estaba realizando, pero este año no se ha iniciado el trabajo de la escuela de padres.</t>
  </si>
  <si>
    <t>Escuela de padres</t>
  </si>
  <si>
    <t>Proyección a la 
comunidad</t>
  </si>
  <si>
    <t>La debilidad que se ve en la Institución es que no se trabaja actualmente el proyecto de vida con los estudiantes.</t>
  </si>
  <si>
    <t>Proyectos de vida</t>
  </si>
  <si>
    <t>Se cubre las necesidades logísticas,  orientación psicológica, deportivas, alimentarias.</t>
  </si>
  <si>
    <t>Necesidades y expectativas de
los estudiantes</t>
  </si>
  <si>
    <t>Apoyo logístico, dotación y orientación.</t>
  </si>
  <si>
    <t>Atención a estudiantes pertenecientes a grupos étnicos.</t>
  </si>
  <si>
    <t>Orientación por parte de psicólogo, comisaria de familia, policía de infancia y adolescencia, comité de convivencia y diferentes programas por parte de la administración municipal.</t>
  </si>
  <si>
    <t>Atención educativa a grupos
poblacionales o en situación
de vulnerabilidad</t>
  </si>
  <si>
    <t>Accesibilidad</t>
  </si>
  <si>
    <t>ÁREA: GESTIÓN DE LA COMUNIDAD</t>
  </si>
  <si>
    <t>Consolidado total gestiones</t>
  </si>
  <si>
    <t>Total</t>
  </si>
  <si>
    <t>GESTIONES</t>
  </si>
  <si>
    <t>PONDERACIONES</t>
  </si>
  <si>
    <t>Directiva</t>
  </si>
  <si>
    <t>Adminstrativa y financiera</t>
  </si>
  <si>
    <t>Académica</t>
  </si>
  <si>
    <t>Comunitaria</t>
  </si>
  <si>
    <t>TOTAL PREGUNTAS POR GESTION</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</si>
</sst>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b/>
      <sz val="11"/>
      <color theme="1"/>
      <name val="Calibri"/>
      <family val="2"/>
      <scheme val="minor"/>
    </font>
    <font>
      <sz val="20"/>
      <color theme="0"/>
      <name val="Calibri"/>
      <family val="2"/>
      <scheme val="minor"/>
    </font>
    <font>
      <b/>
      <sz val="12"/>
      <color rgb="FFCC0000"/>
      <name val="Arial"/>
      <family val="2"/>
    </font>
    <font>
      <sz val="12"/>
      <color rgb="FF000000"/>
      <name val="Arial"/>
      <family val="2"/>
    </font>
    <font>
      <b/>
      <sz val="12"/>
      <color rgb="FF000000"/>
      <name val="Arial"/>
      <family val="2"/>
    </font>
    <font>
      <sz val="10"/>
      <color rgb="FF000000"/>
      <name val="Arial"/>
      <family val="2"/>
    </font>
    <font>
      <sz val="12"/>
      <color theme="1"/>
      <name val="Arial"/>
      <family val="2"/>
    </font>
    <font>
      <b/>
      <sz val="11"/>
      <color theme="5" tint="-0.249977111117893"/>
      <name val="Calibri"/>
      <family val="2"/>
      <scheme val="minor"/>
    </font>
    <font>
      <sz val="20"/>
      <color theme="1"/>
      <name val="Calibri"/>
      <family val="2"/>
      <scheme val="minor"/>
    </font>
    <font>
      <sz val="10"/>
      <color theme="1"/>
      <name val="Arial"/>
      <family val="2"/>
    </font>
    <font>
      <b/>
      <sz val="10"/>
      <color theme="1"/>
      <name val="Arial"/>
      <family val="2"/>
    </font>
    <font>
      <b/>
      <sz val="12"/>
      <color rgb="FFC00000"/>
      <name val="Arial"/>
      <family val="2"/>
    </font>
    <font>
      <b/>
      <sz val="16"/>
      <color theme="0"/>
      <name val="Arial"/>
      <family val="2"/>
    </font>
    <font>
      <sz val="7"/>
      <color theme="1"/>
      <name val="Calibri"/>
      <family val="2"/>
      <scheme val="minor"/>
    </font>
  </fonts>
  <fills count="11">
    <fill>
      <patternFill patternType="none"/>
    </fill>
    <fill>
      <patternFill patternType="gray125"/>
    </fill>
    <fill>
      <patternFill patternType="solid">
        <fgColor theme="5"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indexed="64"/>
      </patternFill>
    </fill>
    <fill>
      <patternFill patternType="solid">
        <fgColor theme="5" tint="0.79998168889431442"/>
        <bgColor indexed="64"/>
      </patternFill>
    </fill>
    <fill>
      <patternFill patternType="solid">
        <fgColor rgb="FFCC3300"/>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5" tint="-0.24994659260841701"/>
        <bgColor indexed="64"/>
      </patternFill>
    </fill>
  </fills>
  <borders count="94">
    <border>
      <left/>
      <right/>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diagonal/>
    </border>
    <border>
      <left/>
      <right style="medium">
        <color rgb="FF000000"/>
      </right>
      <top style="medium">
        <color rgb="FF000000"/>
      </top>
      <bottom style="thin">
        <color auto="1"/>
      </bottom>
      <diagonal/>
    </border>
    <border>
      <left style="medium">
        <color rgb="FF000000"/>
      </left>
      <right style="medium">
        <color rgb="FF000000"/>
      </right>
      <top style="medium">
        <color rgb="FF000000"/>
      </top>
      <bottom style="thin">
        <color auto="1"/>
      </bottom>
      <diagonal/>
    </border>
    <border>
      <left style="medium">
        <color indexed="64"/>
      </left>
      <right style="medium">
        <color indexed="64"/>
      </right>
      <top/>
      <bottom/>
      <diagonal/>
    </border>
    <border>
      <left/>
      <right style="medium">
        <color rgb="FF000000"/>
      </right>
      <top style="thin">
        <color auto="1"/>
      </top>
      <bottom style="thin">
        <color auto="1"/>
      </bottom>
      <diagonal/>
    </border>
    <border>
      <left style="medium">
        <color rgb="FF000000"/>
      </left>
      <right style="medium">
        <color rgb="FF000000"/>
      </right>
      <top style="thin">
        <color auto="1"/>
      </top>
      <bottom style="thin">
        <color auto="1"/>
      </bottom>
      <diagonal/>
    </border>
    <border>
      <left/>
      <right style="medium">
        <color rgb="FF000000"/>
      </right>
      <top style="thin">
        <color auto="1"/>
      </top>
      <bottom/>
      <diagonal/>
    </border>
    <border>
      <left style="medium">
        <color rgb="FF000000"/>
      </left>
      <right style="medium">
        <color rgb="FF000000"/>
      </right>
      <top style="thin">
        <color auto="1"/>
      </top>
      <bottom/>
      <diagonal/>
    </border>
    <border>
      <left style="medium">
        <color indexed="64"/>
      </left>
      <right style="medium">
        <color indexed="64"/>
      </right>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rgb="FF000000"/>
      </top>
      <bottom/>
      <diagonal/>
    </border>
    <border>
      <left/>
      <right style="medium">
        <color rgb="FF000000"/>
      </right>
      <top/>
      <bottom style="thin">
        <color auto="1"/>
      </bottom>
      <diagonal/>
    </border>
    <border>
      <left/>
      <right style="medium">
        <color rgb="FF000000"/>
      </right>
      <top style="thin">
        <color auto="1"/>
      </top>
      <bottom style="medium">
        <color rgb="FF000000"/>
      </bottom>
      <diagonal/>
    </border>
    <border>
      <left style="medium">
        <color rgb="FF000000"/>
      </left>
      <right style="medium">
        <color rgb="FF000000"/>
      </right>
      <top style="thin">
        <color auto="1"/>
      </top>
      <bottom style="medium">
        <color rgb="FF000000"/>
      </bottom>
      <diagonal/>
    </border>
    <border>
      <left style="medium">
        <color indexed="64"/>
      </left>
      <right style="medium">
        <color indexed="64"/>
      </right>
      <top/>
      <bottom style="medium">
        <color indexed="64"/>
      </bottom>
      <diagonal/>
    </border>
    <border>
      <left/>
      <right style="medium">
        <color rgb="FF000000"/>
      </right>
      <top/>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style="medium">
        <color rgb="FF000000"/>
      </right>
      <top style="medium">
        <color indexed="64"/>
      </top>
      <bottom style="medium">
        <color indexed="64"/>
      </bottom>
      <diagonal/>
    </border>
    <border>
      <left style="thick">
        <color indexed="64"/>
      </left>
      <right style="thin">
        <color indexed="64"/>
      </right>
      <top/>
      <bottom/>
      <diagonal/>
    </border>
    <border>
      <left/>
      <right style="medium">
        <color rgb="FF000000"/>
      </right>
      <top style="medium">
        <color indexed="64"/>
      </top>
      <bottom style="thin">
        <color auto="1"/>
      </bottom>
      <diagonal/>
    </border>
    <border>
      <left style="medium">
        <color rgb="FF000000"/>
      </left>
      <right style="medium">
        <color rgb="FF000000"/>
      </right>
      <top style="medium">
        <color indexed="64"/>
      </top>
      <bottom style="thin">
        <color auto="1"/>
      </bottom>
      <diagonal/>
    </border>
    <border>
      <left style="medium">
        <color rgb="FF000000"/>
      </left>
      <right style="thick">
        <color indexed="64"/>
      </right>
      <top style="medium">
        <color indexed="64"/>
      </top>
      <bottom style="thin">
        <color auto="1"/>
      </bottom>
      <diagonal/>
    </border>
    <border>
      <left style="medium">
        <color rgb="FF000000"/>
      </left>
      <right style="thick">
        <color indexed="64"/>
      </right>
      <top style="thin">
        <color auto="1"/>
      </top>
      <bottom style="thin">
        <color auto="1"/>
      </bottom>
      <diagonal/>
    </border>
    <border>
      <left style="medium">
        <color rgb="FF000000"/>
      </left>
      <right style="thick">
        <color indexed="64"/>
      </right>
      <top style="thin">
        <color auto="1"/>
      </top>
      <bottom/>
      <diagonal/>
    </border>
    <border>
      <left/>
      <right style="medium">
        <color indexed="64"/>
      </right>
      <top style="thin">
        <color auto="1"/>
      </top>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thin">
        <color rgb="FF000000"/>
      </top>
      <bottom style="medium">
        <color rgb="FF000000"/>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medium">
        <color indexed="64"/>
      </left>
      <right/>
      <top style="thin">
        <color indexed="64"/>
      </top>
      <bottom/>
      <diagonal/>
    </border>
    <border>
      <left/>
      <right style="medium">
        <color rgb="FFC00000"/>
      </right>
      <top/>
      <bottom style="medium">
        <color rgb="FFC00000"/>
      </bottom>
      <diagonal/>
    </border>
    <border>
      <left style="medium">
        <color rgb="FFC00000"/>
      </left>
      <right style="medium">
        <color rgb="FFC00000"/>
      </right>
      <top style="medium">
        <color rgb="FFC00000"/>
      </top>
      <bottom style="medium">
        <color rgb="FFC00000"/>
      </bottom>
      <diagonal/>
    </border>
    <border>
      <left/>
      <right/>
      <top/>
      <bottom style="medium">
        <color rgb="FFC00000"/>
      </bottom>
      <diagonal/>
    </border>
    <border>
      <left style="medium">
        <color rgb="FFC00000"/>
      </left>
      <right/>
      <top/>
      <bottom style="medium">
        <color rgb="FFC00000"/>
      </bottom>
      <diagonal/>
    </border>
    <border>
      <left/>
      <right style="medium">
        <color rgb="FFC00000"/>
      </right>
      <top style="medium">
        <color rgb="FFC00000"/>
      </top>
      <bottom/>
      <diagonal/>
    </border>
    <border>
      <left/>
      <right/>
      <top style="medium">
        <color rgb="FFC00000"/>
      </top>
      <bottom/>
      <diagonal/>
    </border>
    <border>
      <left style="medium">
        <color rgb="FFC00000"/>
      </left>
      <right/>
      <top style="medium">
        <color rgb="FFC00000"/>
      </top>
      <bottom/>
      <diagonal/>
    </border>
    <border>
      <left style="medium">
        <color rgb="FFC00000"/>
      </left>
      <right style="medium">
        <color rgb="FFC00000"/>
      </right>
      <top/>
      <bottom style="medium">
        <color rgb="FFC00000"/>
      </bottom>
      <diagonal/>
    </border>
    <border>
      <left style="medium">
        <color rgb="FFC00000"/>
      </left>
      <right style="medium">
        <color rgb="FFC00000"/>
      </right>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medium">
        <color rgb="FFC00000"/>
      </bottom>
      <diagonal/>
    </border>
    <border>
      <left style="medium">
        <color rgb="FFCC3300"/>
      </left>
      <right style="medium">
        <color rgb="FFCC3300"/>
      </right>
      <top style="medium">
        <color rgb="FFCC3300"/>
      </top>
      <bottom style="medium">
        <color rgb="FFCC3300"/>
      </bottom>
      <diagonal/>
    </border>
    <border>
      <left style="medium">
        <color rgb="FFCC3300"/>
      </left>
      <right style="medium">
        <color rgb="FFCC3300"/>
      </right>
      <top/>
      <bottom/>
      <diagonal/>
    </border>
    <border>
      <left style="medium">
        <color rgb="FFC00000"/>
      </left>
      <right style="medium">
        <color rgb="FFCC3300"/>
      </right>
      <top style="medium">
        <color rgb="FFC00000"/>
      </top>
      <bottom/>
      <diagonal/>
    </border>
    <border>
      <left style="medium">
        <color rgb="FFCC3300"/>
      </left>
      <right style="medium">
        <color rgb="FFCC3300"/>
      </right>
      <top/>
      <bottom style="medium">
        <color rgb="FFCC3300"/>
      </bottom>
      <diagonal/>
    </border>
    <border>
      <left style="medium">
        <color rgb="FFC00000"/>
      </left>
      <right style="medium">
        <color rgb="FFC00000"/>
      </right>
      <top style="thin">
        <color indexed="64"/>
      </top>
      <bottom style="medium">
        <color rgb="FFC00000"/>
      </bottom>
      <diagonal/>
    </border>
    <border>
      <left/>
      <right style="medium">
        <color rgb="FFC00000"/>
      </right>
      <top style="medium">
        <color rgb="FFC00000"/>
      </top>
      <bottom style="medium">
        <color rgb="FFC00000"/>
      </bottom>
      <diagonal/>
    </border>
    <border>
      <left/>
      <right/>
      <top style="medium">
        <color rgb="FFC00000"/>
      </top>
      <bottom style="medium">
        <color rgb="FFC00000"/>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style="medium">
        <color rgb="FF00B0F0"/>
      </left>
      <right style="medium">
        <color rgb="FF00B0F0"/>
      </right>
      <top style="medium">
        <color rgb="FF00B0F0"/>
      </top>
      <bottom style="medium">
        <color rgb="FF00B0F0"/>
      </bottom>
      <diagonal/>
    </border>
  </borders>
  <cellStyleXfs count="2">
    <xf numFmtId="0" fontId="0" fillId="0" borderId="0"/>
    <xf numFmtId="9" fontId="1" fillId="0" borderId="0" applyFont="0" applyFill="0" applyBorder="0" applyAlignment="0" applyProtection="0"/>
  </cellStyleXfs>
  <cellXfs count="212">
    <xf numFmtId="0" fontId="0" fillId="0" borderId="0" xfId="0"/>
    <xf numFmtId="0" fontId="0" fillId="0" borderId="0" xfId="0" applyAlignment="1">
      <alignment vertical="center"/>
    </xf>
    <xf numFmtId="0" fontId="0" fillId="0" borderId="0" xfId="0" applyAlignment="1">
      <alignment horizontal="center" vertical="center"/>
    </xf>
    <xf numFmtId="0" fontId="4" fillId="3" borderId="7" xfId="0" applyFont="1" applyFill="1" applyBorder="1" applyAlignment="1">
      <alignment horizontal="center" vertical="center" wrapText="1"/>
    </xf>
    <xf numFmtId="0" fontId="5" fillId="0" borderId="9" xfId="0" applyFont="1" applyBorder="1" applyAlignment="1">
      <alignment horizontal="left" vertical="center" wrapText="1"/>
    </xf>
    <xf numFmtId="0" fontId="5" fillId="0" borderId="10" xfId="0" applyFont="1" applyBorder="1" applyAlignment="1">
      <alignment horizontal="center" vertical="center" wrapText="1"/>
    </xf>
    <xf numFmtId="0" fontId="5" fillId="0" borderId="9" xfId="0" applyFont="1" applyBorder="1" applyAlignment="1">
      <alignment horizontal="justify" vertical="center" wrapText="1"/>
    </xf>
    <xf numFmtId="0" fontId="5"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2" xfId="0" applyFont="1" applyBorder="1" applyAlignment="1">
      <alignment horizontal="justify" vertical="center" wrapText="1"/>
    </xf>
    <xf numFmtId="0" fontId="5" fillId="0" borderId="14" xfId="0" applyFont="1" applyBorder="1" applyAlignment="1">
      <alignment horizontal="left" vertical="center" wrapText="1"/>
    </xf>
    <xf numFmtId="0" fontId="5" fillId="0" borderId="15" xfId="0" applyFont="1" applyBorder="1" applyAlignment="1">
      <alignment horizontal="center" vertical="center" wrapText="1"/>
    </xf>
    <xf numFmtId="0" fontId="5" fillId="0" borderId="14" xfId="0" applyFont="1" applyBorder="1" applyAlignment="1">
      <alignment horizontal="justify" vertical="center" wrapText="1"/>
    </xf>
    <xf numFmtId="0" fontId="6" fillId="3" borderId="17" xfId="0" applyFont="1" applyFill="1" applyBorder="1" applyAlignment="1">
      <alignment horizontal="center" vertical="center" wrapText="1"/>
    </xf>
    <xf numFmtId="0" fontId="6" fillId="3" borderId="17" xfId="0" applyFont="1" applyFill="1" applyBorder="1" applyAlignment="1">
      <alignment horizontal="justify" vertical="center" wrapText="1"/>
    </xf>
    <xf numFmtId="0" fontId="5" fillId="0" borderId="19" xfId="0" applyFont="1" applyBorder="1" applyAlignment="1">
      <alignment horizontal="left" vertical="center" wrapText="1"/>
    </xf>
    <xf numFmtId="0" fontId="5" fillId="0" borderId="10" xfId="0" applyFont="1" applyBorder="1" applyAlignment="1">
      <alignment vertical="center" wrapText="1"/>
    </xf>
    <xf numFmtId="0" fontId="5" fillId="0" borderId="13" xfId="0" applyFont="1" applyBorder="1" applyAlignment="1">
      <alignment horizontal="left" vertical="center" wrapText="1"/>
    </xf>
    <xf numFmtId="0" fontId="6" fillId="0" borderId="13" xfId="0" applyFont="1" applyBorder="1" applyAlignment="1">
      <alignment horizontal="center" vertical="center" wrapText="1"/>
    </xf>
    <xf numFmtId="0" fontId="5" fillId="0" borderId="13" xfId="0" applyFont="1" applyBorder="1" applyAlignment="1">
      <alignment vertical="center" wrapText="1"/>
    </xf>
    <xf numFmtId="0" fontId="7" fillId="0" borderId="13" xfId="0" applyFont="1" applyBorder="1" applyAlignment="1">
      <alignment horizontal="center" vertical="center" wrapText="1"/>
    </xf>
    <xf numFmtId="0" fontId="5" fillId="0" borderId="20" xfId="0" applyFont="1" applyBorder="1" applyAlignment="1">
      <alignment horizontal="left" vertical="center" wrapText="1"/>
    </xf>
    <xf numFmtId="0" fontId="5" fillId="0" borderId="21"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21" xfId="0" applyFont="1" applyBorder="1" applyAlignment="1">
      <alignment vertical="center" wrapText="1"/>
    </xf>
    <xf numFmtId="0" fontId="6" fillId="3" borderId="23" xfId="0" applyFont="1" applyFill="1" applyBorder="1" applyAlignment="1">
      <alignment horizontal="center" vertical="center" wrapText="1"/>
    </xf>
    <xf numFmtId="0" fontId="6"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3" xfId="0" applyFont="1" applyBorder="1" applyAlignment="1">
      <alignment horizontal="justify" vertical="center" wrapText="1"/>
    </xf>
    <xf numFmtId="0" fontId="6" fillId="3" borderId="7" xfId="0" applyFont="1" applyFill="1" applyBorder="1" applyAlignment="1">
      <alignment horizontal="center" vertical="center" wrapText="1"/>
    </xf>
    <xf numFmtId="0" fontId="5" fillId="0" borderId="10" xfId="0" applyFont="1" applyBorder="1" applyAlignment="1">
      <alignment horizontal="justify" vertical="center" wrapText="1"/>
    </xf>
    <xf numFmtId="0" fontId="6" fillId="3" borderId="5" xfId="0" applyFont="1" applyFill="1" applyBorder="1" applyAlignment="1">
      <alignment horizontal="center" vertical="center" wrapText="1"/>
    </xf>
    <xf numFmtId="0" fontId="5" fillId="3" borderId="5" xfId="0" applyFont="1" applyFill="1" applyBorder="1" applyAlignment="1">
      <alignment vertical="center" wrapText="1"/>
    </xf>
    <xf numFmtId="0" fontId="5" fillId="0" borderId="24" xfId="0" applyFont="1" applyBorder="1" applyAlignment="1">
      <alignment horizontal="left" vertical="center" wrapText="1"/>
    </xf>
    <xf numFmtId="0" fontId="5" fillId="0" borderId="25"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26" xfId="0" applyFont="1" applyBorder="1" applyAlignment="1">
      <alignment horizontal="left" vertical="center" wrapText="1"/>
    </xf>
    <xf numFmtId="0" fontId="0" fillId="0" borderId="0" xfId="0" applyAlignment="1">
      <alignment horizontal="left" vertical="center"/>
    </xf>
    <xf numFmtId="0" fontId="5" fillId="0" borderId="27" xfId="0" applyFont="1" applyBorder="1" applyAlignment="1">
      <alignment horizontal="left" vertical="center" wrapText="1"/>
    </xf>
    <xf numFmtId="0" fontId="5" fillId="0" borderId="26"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28" xfId="0" applyFont="1" applyBorder="1" applyAlignment="1">
      <alignment horizontal="left" vertical="center" wrapText="1"/>
    </xf>
    <xf numFmtId="0" fontId="5" fillId="0" borderId="29" xfId="0" applyFont="1" applyBorder="1" applyAlignment="1">
      <alignment horizontal="center" vertical="center" wrapText="1"/>
    </xf>
    <xf numFmtId="0" fontId="6" fillId="0" borderId="29" xfId="0" applyFont="1" applyBorder="1" applyAlignment="1">
      <alignment horizontal="center" vertical="center" wrapText="1"/>
    </xf>
    <xf numFmtId="0" fontId="5" fillId="0" borderId="29" xfId="0" applyFont="1" applyBorder="1" applyAlignment="1">
      <alignment horizontal="left" vertical="center" wrapText="1"/>
    </xf>
    <xf numFmtId="0" fontId="6" fillId="3" borderId="30"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0" borderId="32" xfId="0" applyFont="1" applyBorder="1" applyAlignment="1">
      <alignment horizontal="left" vertical="center" wrapText="1"/>
    </xf>
    <xf numFmtId="0" fontId="5" fillId="0" borderId="3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27" xfId="0" applyFont="1" applyBorder="1" applyAlignment="1">
      <alignment horizontal="left" vertical="top" wrapText="1"/>
    </xf>
    <xf numFmtId="0" fontId="6" fillId="0" borderId="15" xfId="0" applyFont="1" applyBorder="1" applyAlignment="1">
      <alignment horizontal="center" vertical="center" wrapText="1"/>
    </xf>
    <xf numFmtId="0" fontId="6" fillId="0" borderId="36" xfId="0" applyFont="1" applyBorder="1" applyAlignment="1">
      <alignment horizontal="center" vertical="center" wrapText="1"/>
    </xf>
    <xf numFmtId="0" fontId="5" fillId="0" borderId="37" xfId="0" applyFont="1" applyBorder="1" applyAlignment="1">
      <alignment horizontal="left" vertical="top" wrapText="1"/>
    </xf>
    <xf numFmtId="0" fontId="6" fillId="3" borderId="38" xfId="0" applyFont="1" applyFill="1" applyBorder="1" applyAlignment="1">
      <alignment horizontal="center" vertical="center" wrapText="1"/>
    </xf>
    <xf numFmtId="0" fontId="6" fillId="3" borderId="38" xfId="0" applyFont="1" applyFill="1" applyBorder="1" applyAlignment="1">
      <alignment horizontal="justify" vertical="center" wrapText="1"/>
    </xf>
    <xf numFmtId="0" fontId="7" fillId="0" borderId="1" xfId="0" applyFont="1" applyBorder="1" applyAlignment="1">
      <alignment horizontal="center" vertical="center" wrapText="1"/>
    </xf>
    <xf numFmtId="9" fontId="7" fillId="0" borderId="42" xfId="1" applyFont="1" applyBorder="1" applyAlignment="1">
      <alignment horizontal="center" vertical="center" wrapText="1"/>
    </xf>
    <xf numFmtId="0" fontId="0" fillId="0" borderId="0" xfId="0" applyAlignment="1">
      <alignment horizontal="left" vertical="center" wrapText="1"/>
    </xf>
    <xf numFmtId="0" fontId="9" fillId="3" borderId="50" xfId="0" applyFont="1" applyFill="1" applyBorder="1" applyAlignment="1">
      <alignment horizontal="center" vertical="center"/>
    </xf>
    <xf numFmtId="0" fontId="9" fillId="3" borderId="51" xfId="0" applyFont="1" applyFill="1" applyBorder="1" applyAlignment="1">
      <alignment horizontal="center" vertical="center"/>
    </xf>
    <xf numFmtId="0" fontId="9" fillId="3" borderId="52" xfId="0" applyFont="1" applyFill="1" applyBorder="1" applyAlignment="1">
      <alignment horizontal="center" vertical="center"/>
    </xf>
    <xf numFmtId="0" fontId="0" fillId="0" borderId="54" xfId="0" applyBorder="1"/>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24" xfId="0" applyBorder="1" applyAlignment="1">
      <alignment horizontal="left" vertical="center" wrapText="1"/>
    </xf>
    <xf numFmtId="0" fontId="0" fillId="0" borderId="55" xfId="0" applyBorder="1"/>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27" xfId="0" applyBorder="1" applyAlignment="1">
      <alignment horizontal="left" vertical="center" wrapText="1"/>
    </xf>
    <xf numFmtId="0" fontId="2" fillId="0" borderId="59" xfId="0" applyFont="1" applyBorder="1"/>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28" xfId="0" applyBorder="1" applyAlignment="1">
      <alignment horizontal="left" vertical="center" wrapText="1"/>
    </xf>
    <xf numFmtId="0" fontId="0" fillId="0" borderId="54" xfId="0" applyBorder="1" applyAlignment="1">
      <alignment wrapText="1"/>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55" xfId="0" applyBorder="1" applyAlignment="1">
      <alignment wrapText="1"/>
    </xf>
    <xf numFmtId="0" fontId="0" fillId="4" borderId="55" xfId="0" applyFill="1" applyBorder="1"/>
    <xf numFmtId="0" fontId="0" fillId="0" borderId="67" xfId="0" applyFill="1" applyBorder="1"/>
    <xf numFmtId="0" fontId="0" fillId="4" borderId="54" xfId="0" applyFill="1" applyBorder="1" applyAlignment="1">
      <alignment wrapText="1"/>
    </xf>
    <xf numFmtId="0" fontId="0" fillId="4" borderId="55" xfId="0" applyFill="1" applyBorder="1" applyAlignment="1">
      <alignment wrapText="1"/>
    </xf>
    <xf numFmtId="0" fontId="0" fillId="0" borderId="37" xfId="0" applyBorder="1" applyAlignment="1">
      <alignment horizontal="left" vertical="center" wrapText="1"/>
    </xf>
    <xf numFmtId="0" fontId="0" fillId="0" borderId="25" xfId="0" applyBorder="1" applyAlignment="1">
      <alignment horizontal="left" vertical="center"/>
    </xf>
    <xf numFmtId="9" fontId="0" fillId="0" borderId="60" xfId="0" applyNumberFormat="1" applyBorder="1" applyAlignment="1">
      <alignment horizontal="center" vertical="center"/>
    </xf>
    <xf numFmtId="0" fontId="0" fillId="0" borderId="29" xfId="0" applyBorder="1" applyAlignment="1">
      <alignment horizontal="left" vertical="center"/>
    </xf>
    <xf numFmtId="0" fontId="0" fillId="0" borderId="25" xfId="0" applyBorder="1" applyAlignment="1">
      <alignment vertical="center"/>
    </xf>
    <xf numFmtId="0" fontId="0" fillId="0" borderId="26" xfId="0" applyBorder="1" applyAlignment="1">
      <alignment vertical="center"/>
    </xf>
    <xf numFmtId="0" fontId="2" fillId="0" borderId="29" xfId="0" applyFont="1" applyBorder="1" applyAlignment="1">
      <alignment vertical="center"/>
    </xf>
    <xf numFmtId="0" fontId="0" fillId="0" borderId="25" xfId="0" applyBorder="1" applyAlignment="1">
      <alignment vertical="center" wrapText="1"/>
    </xf>
    <xf numFmtId="0" fontId="0" fillId="0" borderId="26" xfId="0" applyBorder="1" applyAlignment="1">
      <alignment vertical="center" wrapText="1"/>
    </xf>
    <xf numFmtId="0" fontId="0" fillId="0" borderId="50" xfId="0"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2" fillId="0" borderId="59" xfId="0" applyFont="1" applyBorder="1" applyAlignment="1">
      <alignment vertical="center"/>
    </xf>
    <xf numFmtId="0" fontId="0" fillId="0" borderId="71" xfId="0" applyBorder="1" applyAlignment="1">
      <alignment horizontal="center" vertical="center"/>
    </xf>
    <xf numFmtId="0" fontId="0" fillId="0" borderId="25" xfId="0" applyFont="1" applyBorder="1" applyAlignment="1">
      <alignment horizontal="left" vertical="center" wrapText="1"/>
    </xf>
    <xf numFmtId="0" fontId="0" fillId="0" borderId="43" xfId="0" applyBorder="1" applyAlignment="1">
      <alignment horizontal="center" vertical="center"/>
    </xf>
    <xf numFmtId="0" fontId="0" fillId="0" borderId="26" xfId="0" applyFont="1" applyBorder="1" applyAlignment="1">
      <alignment horizontal="left" vertical="center" wrapText="1"/>
    </xf>
    <xf numFmtId="0" fontId="0" fillId="0" borderId="49" xfId="0" applyBorder="1" applyAlignment="1">
      <alignment vertical="center" wrapText="1"/>
    </xf>
    <xf numFmtId="0" fontId="0" fillId="0" borderId="51" xfId="0" applyBorder="1" applyAlignment="1">
      <alignment horizontal="center" vertical="center"/>
    </xf>
    <xf numFmtId="0" fontId="0" fillId="0" borderId="48" xfId="0" applyBorder="1" applyAlignment="1">
      <alignment horizontal="center" vertical="center"/>
    </xf>
    <xf numFmtId="0" fontId="0" fillId="0" borderId="72" xfId="0" applyBorder="1" applyAlignment="1">
      <alignment horizontal="center" vertical="center"/>
    </xf>
    <xf numFmtId="0" fontId="2" fillId="0" borderId="29" xfId="0" applyFont="1" applyBorder="1" applyAlignment="1">
      <alignment horizontal="left" vertical="center" wrapText="1"/>
    </xf>
    <xf numFmtId="0" fontId="0" fillId="0" borderId="54" xfId="0"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8" fillId="4" borderId="0" xfId="0" applyFont="1" applyFill="1"/>
    <xf numFmtId="9" fontId="7" fillId="0" borderId="74" xfId="1" applyFont="1" applyBorder="1" applyAlignment="1">
      <alignment horizontal="center" vertical="center" wrapText="1"/>
    </xf>
    <xf numFmtId="0" fontId="11" fillId="4" borderId="74" xfId="0" applyFont="1" applyFill="1" applyBorder="1" applyAlignment="1">
      <alignment horizontal="center" wrapText="1"/>
    </xf>
    <xf numFmtId="0" fontId="7" fillId="5" borderId="80" xfId="0" applyFont="1" applyFill="1" applyBorder="1" applyAlignment="1">
      <alignment vertical="center" wrapText="1"/>
    </xf>
    <xf numFmtId="0" fontId="11" fillId="4" borderId="74" xfId="0" applyFont="1" applyFill="1" applyBorder="1" applyAlignment="1">
      <alignment horizontal="center" vertical="center" wrapText="1"/>
    </xf>
    <xf numFmtId="0" fontId="12" fillId="4" borderId="74" xfId="0" applyFont="1" applyFill="1" applyBorder="1" applyAlignment="1">
      <alignment horizontal="center" vertical="center" wrapText="1"/>
    </xf>
    <xf numFmtId="0" fontId="7" fillId="0" borderId="81" xfId="0" applyFont="1" applyBorder="1" applyAlignment="1">
      <alignment vertical="center" wrapText="1"/>
    </xf>
    <xf numFmtId="0" fontId="11" fillId="4" borderId="82" xfId="0" applyFont="1" applyFill="1" applyBorder="1" applyAlignment="1">
      <alignment horizontal="center" vertical="center" wrapText="1"/>
    </xf>
    <xf numFmtId="0" fontId="11" fillId="4" borderId="82" xfId="0" applyFont="1" applyFill="1" applyBorder="1" applyAlignment="1">
      <alignment vertical="center" wrapText="1"/>
    </xf>
    <xf numFmtId="0" fontId="7" fillId="0" borderId="74" xfId="0" applyFont="1" applyBorder="1" applyAlignment="1">
      <alignment horizontal="justify" vertical="center" wrapText="1"/>
    </xf>
    <xf numFmtId="0" fontId="11" fillId="4" borderId="80" xfId="0" applyFont="1" applyFill="1" applyBorder="1" applyAlignment="1">
      <alignment horizontal="center" vertical="center" wrapText="1"/>
    </xf>
    <xf numFmtId="0" fontId="11" fillId="4" borderId="74" xfId="0" applyFont="1" applyFill="1" applyBorder="1" applyAlignment="1">
      <alignment horizontal="left" vertical="center" wrapText="1"/>
    </xf>
    <xf numFmtId="0" fontId="7" fillId="0" borderId="77" xfId="0" applyFont="1" applyBorder="1" applyAlignment="1">
      <alignment vertical="center" wrapText="1"/>
    </xf>
    <xf numFmtId="0" fontId="11" fillId="4" borderId="83" xfId="0" applyFont="1" applyFill="1" applyBorder="1" applyAlignment="1">
      <alignment horizontal="center" vertical="center" wrapText="1"/>
    </xf>
    <xf numFmtId="0" fontId="11" fillId="4" borderId="79" xfId="0" applyFont="1" applyFill="1" applyBorder="1" applyAlignment="1">
      <alignment horizontal="center" vertical="center" wrapText="1"/>
    </xf>
    <xf numFmtId="0" fontId="7" fillId="5" borderId="77" xfId="0" applyFont="1" applyFill="1" applyBorder="1" applyAlignment="1">
      <alignment vertical="center" wrapText="1"/>
    </xf>
    <xf numFmtId="0" fontId="7" fillId="5" borderId="74" xfId="0" applyFont="1" applyFill="1" applyBorder="1" applyAlignment="1">
      <alignment horizontal="center" vertical="center" wrapText="1"/>
    </xf>
    <xf numFmtId="0" fontId="7" fillId="0" borderId="82" xfId="0" applyFont="1" applyBorder="1" applyAlignment="1">
      <alignment vertical="center" wrapText="1"/>
    </xf>
    <xf numFmtId="0" fontId="7" fillId="5" borderId="81" xfId="0" applyFont="1" applyFill="1" applyBorder="1" applyAlignment="1">
      <alignment vertical="center" wrapText="1"/>
    </xf>
    <xf numFmtId="0" fontId="11" fillId="4" borderId="80" xfId="0" applyFont="1" applyFill="1" applyBorder="1" applyAlignment="1">
      <alignment vertical="center" wrapText="1"/>
    </xf>
    <xf numFmtId="0" fontId="7" fillId="0" borderId="84" xfId="0" applyFont="1" applyBorder="1" applyAlignment="1">
      <alignment horizontal="justify" vertical="center" wrapText="1"/>
    </xf>
    <xf numFmtId="0" fontId="8" fillId="4" borderId="0" xfId="0" applyFont="1" applyFill="1" applyAlignment="1">
      <alignment horizontal="left"/>
    </xf>
    <xf numFmtId="0" fontId="7" fillId="0" borderId="85" xfId="0" applyFont="1" applyBorder="1" applyAlignment="1">
      <alignment vertical="center" wrapText="1"/>
    </xf>
    <xf numFmtId="0" fontId="11" fillId="4" borderId="86" xfId="0" applyFont="1" applyFill="1" applyBorder="1" applyAlignment="1">
      <alignment vertical="top" wrapText="1"/>
    </xf>
    <xf numFmtId="0" fontId="7" fillId="0" borderId="87" xfId="0" applyFont="1" applyBorder="1" applyAlignment="1">
      <alignment horizontal="justify" vertical="center" wrapText="1"/>
    </xf>
    <xf numFmtId="0" fontId="11" fillId="4" borderId="83" xfId="0" applyFont="1" applyFill="1" applyBorder="1" applyAlignment="1">
      <alignment horizontal="center" vertical="top" wrapText="1"/>
    </xf>
    <xf numFmtId="0" fontId="11" fillId="4" borderId="88" xfId="0" applyFont="1" applyFill="1" applyBorder="1" applyAlignment="1">
      <alignment horizontal="center" vertical="center" wrapText="1"/>
    </xf>
    <xf numFmtId="0" fontId="7" fillId="0" borderId="84" xfId="0" applyFont="1" applyBorder="1" applyAlignment="1">
      <alignment vertical="center" wrapText="1"/>
    </xf>
    <xf numFmtId="0" fontId="13" fillId="6" borderId="74" xfId="0" applyFont="1" applyFill="1" applyBorder="1" applyAlignment="1">
      <alignment horizontal="center" vertical="center"/>
    </xf>
    <xf numFmtId="0" fontId="0" fillId="0" borderId="91" xfId="0" applyBorder="1"/>
    <xf numFmtId="0" fontId="0" fillId="8" borderId="93" xfId="0" applyFill="1" applyBorder="1"/>
    <xf numFmtId="0" fontId="0" fillId="9" borderId="91" xfId="0" applyFill="1" applyBorder="1"/>
    <xf numFmtId="0" fontId="0" fillId="9" borderId="92" xfId="0" applyFill="1" applyBorder="1"/>
    <xf numFmtId="0" fontId="0" fillId="10" borderId="91" xfId="0" applyFill="1" applyBorder="1"/>
    <xf numFmtId="0" fontId="0" fillId="10" borderId="92" xfId="0" applyFill="1" applyBorder="1"/>
    <xf numFmtId="0" fontId="0" fillId="10" borderId="93" xfId="0" applyFill="1" applyBorder="1"/>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wrapText="1"/>
    </xf>
    <xf numFmtId="0" fontId="3" fillId="2" borderId="0" xfId="0" applyFont="1" applyFill="1" applyAlignment="1"/>
    <xf numFmtId="0" fontId="4"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6" fillId="0" borderId="1" xfId="0" applyFont="1" applyBorder="1" applyAlignment="1">
      <alignment horizontal="justify" vertical="center" wrapText="1"/>
    </xf>
    <xf numFmtId="0" fontId="6" fillId="0" borderId="6" xfId="0" applyFont="1" applyBorder="1" applyAlignment="1">
      <alignment horizontal="justify" vertical="center" wrapText="1"/>
    </xf>
    <xf numFmtId="0" fontId="5" fillId="0" borderId="18" xfId="0" applyFont="1" applyBorder="1" applyAlignment="1">
      <alignment horizontal="center" vertical="center" wrapText="1"/>
    </xf>
    <xf numFmtId="0" fontId="5" fillId="0" borderId="2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2"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 xfId="0" applyFont="1" applyBorder="1" applyAlignment="1">
      <alignment horizontal="center" vertical="center" wrapText="1"/>
    </xf>
    <xf numFmtId="0" fontId="0" fillId="0" borderId="63" xfId="0"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54" xfId="0" applyBorder="1" applyAlignment="1">
      <alignment horizontal="center" vertical="center" wrapText="1"/>
    </xf>
    <xf numFmtId="0" fontId="0" fillId="0" borderId="55" xfId="0" applyBorder="1" applyAlignment="1">
      <alignment horizontal="center" vertical="center" wrapText="1"/>
    </xf>
    <xf numFmtId="0" fontId="0" fillId="0" borderId="59" xfId="0" applyBorder="1" applyAlignment="1">
      <alignment horizontal="center" vertical="center" wrapText="1"/>
    </xf>
    <xf numFmtId="0" fontId="10" fillId="0" borderId="63" xfId="0" applyFont="1" applyBorder="1" applyAlignment="1">
      <alignment horizontal="center" vertical="center"/>
    </xf>
    <xf numFmtId="0" fontId="10" fillId="0" borderId="69" xfId="0" applyFont="1" applyBorder="1" applyAlignment="1">
      <alignment horizontal="center" vertical="center"/>
    </xf>
    <xf numFmtId="0" fontId="10" fillId="0" borderId="68" xfId="0" applyFont="1" applyBorder="1" applyAlignment="1">
      <alignment horizontal="center" vertical="center"/>
    </xf>
    <xf numFmtId="0" fontId="10" fillId="0" borderId="70" xfId="0" applyFont="1" applyBorder="1" applyAlignment="1">
      <alignment horizontal="center" vertical="center"/>
    </xf>
    <xf numFmtId="0" fontId="3" fillId="2" borderId="0" xfId="0" applyFont="1" applyFill="1" applyAlignment="1">
      <alignment horizontal="left"/>
    </xf>
    <xf numFmtId="0" fontId="9" fillId="3" borderId="43" xfId="0" applyFont="1" applyFill="1" applyBorder="1" applyAlignment="1">
      <alignment horizontal="center" vertical="center"/>
    </xf>
    <xf numFmtId="0" fontId="9" fillId="3" borderId="48"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44" xfId="0" applyFont="1" applyFill="1" applyBorder="1" applyAlignment="1">
      <alignment horizontal="center" vertical="center"/>
    </xf>
    <xf numFmtId="0" fontId="9" fillId="3" borderId="45" xfId="0" applyFont="1" applyFill="1" applyBorder="1" applyAlignment="1">
      <alignment horizontal="center" vertical="center"/>
    </xf>
    <xf numFmtId="0" fontId="9" fillId="3" borderId="46" xfId="0" applyFont="1" applyFill="1" applyBorder="1" applyAlignment="1">
      <alignment horizontal="center" vertical="center"/>
    </xf>
    <xf numFmtId="0" fontId="9" fillId="3" borderId="47" xfId="0" applyFont="1" applyFill="1" applyBorder="1" applyAlignment="1">
      <alignment horizontal="left" vertical="center"/>
    </xf>
    <xf numFmtId="0" fontId="9" fillId="3" borderId="53" xfId="0" applyFont="1" applyFill="1" applyBorder="1" applyAlignment="1">
      <alignment horizontal="left" vertical="center"/>
    </xf>
    <xf numFmtId="0" fontId="0" fillId="0" borderId="63" xfId="0" applyBorder="1" applyAlignment="1">
      <alignment horizontal="center" vertical="center"/>
    </xf>
    <xf numFmtId="0" fontId="0" fillId="0" borderId="72" xfId="0" applyBorder="1" applyAlignment="1">
      <alignment horizontal="center" vertical="center" wrapText="1"/>
    </xf>
    <xf numFmtId="0" fontId="11" fillId="4" borderId="82" xfId="0" applyFont="1" applyFill="1" applyBorder="1" applyAlignment="1">
      <alignment horizontal="center" vertical="center" wrapText="1"/>
    </xf>
    <xf numFmtId="0" fontId="11" fillId="4" borderId="81" xfId="0" applyFont="1" applyFill="1" applyBorder="1" applyAlignment="1">
      <alignment horizontal="center" vertical="center" wrapText="1"/>
    </xf>
    <xf numFmtId="0" fontId="11" fillId="4" borderId="80" xfId="0" applyFont="1" applyFill="1" applyBorder="1" applyAlignment="1">
      <alignment horizontal="center" vertical="center" wrapText="1"/>
    </xf>
    <xf numFmtId="0" fontId="12" fillId="4" borderId="79" xfId="0" applyFont="1" applyFill="1" applyBorder="1" applyAlignment="1">
      <alignment horizontal="center" vertical="center" wrapText="1"/>
    </xf>
    <xf numFmtId="0" fontId="12" fillId="4" borderId="78" xfId="0" applyFont="1" applyFill="1" applyBorder="1" applyAlignment="1">
      <alignment horizontal="center" vertical="center" wrapText="1"/>
    </xf>
    <xf numFmtId="0" fontId="12" fillId="4" borderId="76" xfId="0" applyFont="1" applyFill="1" applyBorder="1" applyAlignment="1">
      <alignment horizontal="center" vertical="center" wrapText="1"/>
    </xf>
    <xf numFmtId="0" fontId="12" fillId="4" borderId="75" xfId="0" applyFont="1" applyFill="1" applyBorder="1" applyAlignment="1">
      <alignment horizontal="center" vertical="center" wrapText="1"/>
    </xf>
    <xf numFmtId="0" fontId="11" fillId="4" borderId="77" xfId="0" applyFont="1" applyFill="1" applyBorder="1" applyAlignment="1">
      <alignment horizontal="center" vertical="center" wrapText="1"/>
    </xf>
    <xf numFmtId="0" fontId="11" fillId="4" borderId="73" xfId="0" applyFont="1" applyFill="1" applyBorder="1" applyAlignment="1">
      <alignment horizontal="center" vertical="center" wrapText="1"/>
    </xf>
    <xf numFmtId="0" fontId="7" fillId="5" borderId="82" xfId="0" applyFont="1" applyFill="1" applyBorder="1" applyAlignment="1">
      <alignment vertical="center" wrapText="1"/>
    </xf>
    <xf numFmtId="0" fontId="7" fillId="5" borderId="80" xfId="0" applyFont="1" applyFill="1" applyBorder="1" applyAlignment="1">
      <alignment vertical="center" wrapText="1"/>
    </xf>
    <xf numFmtId="0" fontId="14" fillId="7" borderId="83" xfId="0" applyFont="1" applyFill="1" applyBorder="1" applyAlignment="1">
      <alignment horizontal="left" vertical="center"/>
    </xf>
    <xf numFmtId="0" fontId="14" fillId="7" borderId="90" xfId="0" applyFont="1" applyFill="1" applyBorder="1" applyAlignment="1">
      <alignment horizontal="left" vertical="center"/>
    </xf>
    <xf numFmtId="0" fontId="14" fillId="7" borderId="89" xfId="0" applyFont="1" applyFill="1" applyBorder="1" applyAlignment="1">
      <alignment horizontal="left" vertical="center"/>
    </xf>
    <xf numFmtId="0" fontId="13" fillId="6" borderId="74" xfId="0" applyFont="1" applyFill="1" applyBorder="1" applyAlignment="1">
      <alignment horizontal="center" vertical="center"/>
    </xf>
    <xf numFmtId="0" fontId="13" fillId="6" borderId="82" xfId="0" applyFont="1" applyFill="1" applyBorder="1" applyAlignment="1">
      <alignment horizontal="center" vertical="center"/>
    </xf>
    <xf numFmtId="0" fontId="0" fillId="0" borderId="91" xfId="0" applyBorder="1" applyAlignment="1">
      <alignment horizontal="center"/>
    </xf>
    <xf numFmtId="0" fontId="0" fillId="0" borderId="92" xfId="0" applyBorder="1" applyAlignment="1">
      <alignment horizontal="center"/>
    </xf>
    <xf numFmtId="0" fontId="15" fillId="8" borderId="93" xfId="0" applyFont="1" applyFill="1" applyBorder="1" applyAlignment="1">
      <alignment horizont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Direccionamiento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Directiva!$C$7:$F$7</c:f>
              <c:numCache>
                <c:formatCode>General</c:formatCode>
                <c:ptCount val="4"/>
                <c:pt idx="0">
                  <c:v>0</c:v>
                </c:pt>
                <c:pt idx="1">
                  <c:v>1</c:v>
                </c:pt>
                <c:pt idx="2">
                  <c:v>2</c:v>
                </c:pt>
                <c:pt idx="3">
                  <c:v>0</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Comunidad!$C$23:$F$23</c:f>
              <c:numCache>
                <c:formatCode>General</c:formatCode>
                <c:ptCount val="4"/>
                <c:pt idx="0">
                  <c:v>3</c:v>
                </c:pt>
                <c:pt idx="1">
                  <c:v>1</c:v>
                </c:pt>
                <c:pt idx="2">
                  <c:v>7</c:v>
                </c:pt>
                <c:pt idx="3">
                  <c:v>3</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manualLayout>
          <c:xMode val="edge"/>
          <c:yMode val="edge"/>
          <c:x val="0.43043051883736166"/>
          <c:y val="0.8625758922981438"/>
          <c:w val="0.22140616678171246"/>
          <c:h val="0.1202012855186804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Comunidad</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ndard"/>
        <c:varyColors val="0"/>
        <c:ser>
          <c:idx val="0"/>
          <c:order val="0"/>
          <c:spPr>
            <a:solidFill>
              <a:schemeClr val="accent1"/>
            </a:solidFill>
            <a:ln>
              <a:noFill/>
            </a:ln>
            <a:effectLst/>
            <a:sp3d/>
          </c:spPr>
          <c:invertIfNegative val="0"/>
          <c:val>
            <c:numRef>
              <c:f>Comunidad!$C$24:$F$24</c:f>
              <c:numCache>
                <c:formatCode>0%</c:formatCode>
                <c:ptCount val="4"/>
                <c:pt idx="0">
                  <c:v>0.21428571428571427</c:v>
                </c:pt>
                <c:pt idx="1">
                  <c:v>7.1428571428571425E-2</c:v>
                </c:pt>
                <c:pt idx="2">
                  <c:v>0.5</c:v>
                </c:pt>
                <c:pt idx="3">
                  <c:v>0.21428571428571427</c:v>
                </c:pt>
              </c:numCache>
            </c:numRef>
          </c:val>
        </c:ser>
        <c:dLbls>
          <c:showLegendKey val="0"/>
          <c:showVal val="0"/>
          <c:showCatName val="0"/>
          <c:showSerName val="0"/>
          <c:showPercent val="0"/>
          <c:showBubbleSize val="0"/>
        </c:dLbls>
        <c:gapWidth val="150"/>
        <c:shape val="box"/>
        <c:axId val="429415744"/>
        <c:axId val="429417312"/>
        <c:axId val="428528056"/>
      </c:bar3DChart>
      <c:catAx>
        <c:axId val="429415744"/>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7312"/>
        <c:crosses val="autoZero"/>
        <c:auto val="1"/>
        <c:lblAlgn val="ctr"/>
        <c:lblOffset val="100"/>
        <c:noMultiLvlLbl val="0"/>
      </c:catAx>
      <c:valAx>
        <c:axId val="4294173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5744"/>
        <c:crosses val="autoZero"/>
        <c:crossBetween val="between"/>
      </c:valAx>
      <c:serAx>
        <c:axId val="428528056"/>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7312"/>
        <c:crosses val="autoZero"/>
      </c:ser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a:t>
            </a:r>
            <a:r>
              <a:rPr lang="es-CO" baseline="0"/>
              <a:t> general detallado por gestiones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Consolidado!$A$5:$A$8</c:f>
              <c:strCache>
                <c:ptCount val="4"/>
                <c:pt idx="0">
                  <c:v>Directiva</c:v>
                </c:pt>
                <c:pt idx="1">
                  <c:v>Adminstrativa y financiera</c:v>
                </c:pt>
                <c:pt idx="2">
                  <c:v>Académica</c:v>
                </c:pt>
                <c:pt idx="3">
                  <c:v>Comunitaria</c:v>
                </c:pt>
              </c:strCache>
            </c:strRef>
          </c:cat>
          <c:val>
            <c:numRef>
              <c:f>Consolidado!$B$5:$B$8</c:f>
              <c:numCache>
                <c:formatCode>General</c:formatCode>
                <c:ptCount val="4"/>
                <c:pt idx="0">
                  <c:v>5</c:v>
                </c:pt>
                <c:pt idx="1">
                  <c:v>2</c:v>
                </c:pt>
                <c:pt idx="2">
                  <c:v>3</c:v>
                </c:pt>
                <c:pt idx="3">
                  <c:v>3</c:v>
                </c:pt>
              </c:numCache>
            </c:numRef>
          </c:val>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Consolidado!$A$5:$A$8</c:f>
              <c:strCache>
                <c:ptCount val="4"/>
                <c:pt idx="0">
                  <c:v>Directiva</c:v>
                </c:pt>
                <c:pt idx="1">
                  <c:v>Adminstrativa y financiera</c:v>
                </c:pt>
                <c:pt idx="2">
                  <c:v>Académica</c:v>
                </c:pt>
                <c:pt idx="3">
                  <c:v>Comunitaria</c:v>
                </c:pt>
              </c:strCache>
            </c:strRef>
          </c:cat>
          <c:val>
            <c:numRef>
              <c:f>Consolidado!$C$5:$C$8</c:f>
              <c:numCache>
                <c:formatCode>General</c:formatCode>
                <c:ptCount val="4"/>
                <c:pt idx="0">
                  <c:v>4</c:v>
                </c:pt>
                <c:pt idx="1">
                  <c:v>8</c:v>
                </c:pt>
                <c:pt idx="2">
                  <c:v>8</c:v>
                </c:pt>
                <c:pt idx="3">
                  <c:v>1</c:v>
                </c:pt>
              </c:numCache>
            </c:numRef>
          </c:val>
        </c:ser>
        <c:ser>
          <c:idx val="2"/>
          <c:order val="2"/>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Consolidado!$A$5:$A$8</c:f>
              <c:strCache>
                <c:ptCount val="4"/>
                <c:pt idx="0">
                  <c:v>Directiva</c:v>
                </c:pt>
                <c:pt idx="1">
                  <c:v>Adminstrativa y financiera</c:v>
                </c:pt>
                <c:pt idx="2">
                  <c:v>Académica</c:v>
                </c:pt>
                <c:pt idx="3">
                  <c:v>Comunitaria</c:v>
                </c:pt>
              </c:strCache>
            </c:strRef>
          </c:cat>
          <c:val>
            <c:numRef>
              <c:f>Consolidado!$D$5:$D$8</c:f>
              <c:numCache>
                <c:formatCode>General</c:formatCode>
                <c:ptCount val="4"/>
                <c:pt idx="0">
                  <c:v>19</c:v>
                </c:pt>
                <c:pt idx="1">
                  <c:v>9</c:v>
                </c:pt>
                <c:pt idx="2">
                  <c:v>8</c:v>
                </c:pt>
                <c:pt idx="3">
                  <c:v>7</c:v>
                </c:pt>
              </c:numCache>
            </c:numRef>
          </c:val>
        </c:ser>
        <c:ser>
          <c:idx val="3"/>
          <c:order val="3"/>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Consolidado!$A$5:$A$8</c:f>
              <c:strCache>
                <c:ptCount val="4"/>
                <c:pt idx="0">
                  <c:v>Directiva</c:v>
                </c:pt>
                <c:pt idx="1">
                  <c:v>Adminstrativa y financiera</c:v>
                </c:pt>
                <c:pt idx="2">
                  <c:v>Académica</c:v>
                </c:pt>
                <c:pt idx="3">
                  <c:v>Comunitaria</c:v>
                </c:pt>
              </c:strCache>
            </c:strRef>
          </c:cat>
          <c:val>
            <c:numRef>
              <c:f>Consolidado!$E$5:$E$8</c:f>
              <c:numCache>
                <c:formatCode>General</c:formatCode>
                <c:ptCount val="4"/>
                <c:pt idx="0">
                  <c:v>5</c:v>
                </c:pt>
                <c:pt idx="1">
                  <c:v>5</c:v>
                </c:pt>
                <c:pt idx="2">
                  <c:v>0</c:v>
                </c:pt>
                <c:pt idx="3">
                  <c:v>3</c:v>
                </c:pt>
              </c:numCache>
            </c:numRef>
          </c:val>
        </c:ser>
        <c:dLbls>
          <c:showLegendKey val="0"/>
          <c:showVal val="0"/>
          <c:showCatName val="0"/>
          <c:showSerName val="0"/>
          <c:showPercent val="0"/>
          <c:showBubbleSize val="0"/>
        </c:dLbls>
        <c:gapWidth val="182"/>
        <c:axId val="428681592"/>
        <c:axId val="428682376"/>
      </c:barChart>
      <c:catAx>
        <c:axId val="428681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8682376"/>
        <c:crosses val="autoZero"/>
        <c:auto val="1"/>
        <c:lblAlgn val="ctr"/>
        <c:lblOffset val="100"/>
        <c:noMultiLvlLbl val="0"/>
      </c:catAx>
      <c:valAx>
        <c:axId val="428682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86815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general por</a:t>
            </a:r>
            <a:r>
              <a:rPr lang="es-CO" baseline="0"/>
              <a:t> nivel de ponderación</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75"/>
      <c:rotY val="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Consolidado!$A$9</c:f>
              <c:strCache>
                <c:ptCount val="1"/>
                <c:pt idx="0">
                  <c:v>Total</c:v>
                </c:pt>
              </c:strCache>
            </c:strRef>
          </c:tx>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s-CO"/>
              </a:p>
            </c:txPr>
            <c:dLblPos val="outEnd"/>
            <c:showLegendKey val="0"/>
            <c:showVal val="1"/>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layout/>
              </c:ext>
            </c:extLst>
          </c:dLbls>
          <c:val>
            <c:numRef>
              <c:f>Consolidado!$B$9:$E$9</c:f>
              <c:numCache>
                <c:formatCode>General</c:formatCode>
                <c:ptCount val="4"/>
                <c:pt idx="0">
                  <c:v>13</c:v>
                </c:pt>
                <c:pt idx="1">
                  <c:v>21</c:v>
                </c:pt>
                <c:pt idx="2">
                  <c:v>43</c:v>
                </c:pt>
                <c:pt idx="3">
                  <c:v>13</c:v>
                </c:pt>
              </c:numCache>
            </c:numRef>
          </c:val>
        </c:ser>
        <c:dLbls>
          <c:showLegendKey val="0"/>
          <c:showVal val="0"/>
          <c:showCatName val="0"/>
          <c:showSerName val="0"/>
          <c:showPercent val="0"/>
          <c:showBubbleSize val="0"/>
          <c:showLeaderLines val="0"/>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Gestión Estratégica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Directiva!$C$13:$F$13</c:f>
              <c:numCache>
                <c:formatCode>General</c:formatCode>
                <c:ptCount val="4"/>
                <c:pt idx="0">
                  <c:v>0</c:v>
                </c:pt>
                <c:pt idx="1">
                  <c:v>1</c:v>
                </c:pt>
                <c:pt idx="2">
                  <c:v>4</c:v>
                </c:pt>
                <c:pt idx="3">
                  <c:v>0</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dPt>
          <c:dPt>
            <c:idx val="1"/>
            <c:bubble3D val="0"/>
            <c:spPr>
              <a:solidFill>
                <a:schemeClr val="accent2"/>
              </a:solidFill>
              <a:ln>
                <a:noFill/>
              </a:ln>
              <a:effectLst>
                <a:outerShdw blurRad="254000" sx="102000" sy="102000" algn="ctr" rotWithShape="0">
                  <a:prstClr val="black">
                    <a:alpha val="20000"/>
                  </a:prstClr>
                </a:outerShdw>
              </a:effectLst>
              <a:sp3d/>
            </c:spPr>
          </c:dPt>
          <c:dPt>
            <c:idx val="2"/>
            <c:bubble3D val="0"/>
            <c:spPr>
              <a:solidFill>
                <a:schemeClr val="accent3"/>
              </a:solidFill>
              <a:ln>
                <a:noFill/>
              </a:ln>
              <a:effectLst>
                <a:outerShdw blurRad="254000" sx="102000" sy="102000" algn="ctr" rotWithShape="0">
                  <a:prstClr val="black">
                    <a:alpha val="20000"/>
                  </a:prstClr>
                </a:outerShdw>
              </a:effectLst>
              <a:sp3d/>
            </c:spPr>
          </c:dPt>
          <c:dPt>
            <c:idx val="3"/>
            <c:bubble3D val="0"/>
            <c:spPr>
              <a:solidFill>
                <a:schemeClr val="accent4"/>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1"/>
            <c:showBubbleSize val="0"/>
            <c:showLeaderLines val="0"/>
            <c:extLst>
              <c:ext xmlns:c15="http://schemas.microsoft.com/office/drawing/2012/chart" uri="{CE6537A1-D6FC-4f65-9D91-7224C49458BB}">
                <c15:layout/>
              </c:ext>
            </c:extLst>
          </c:dLbls>
          <c:val>
            <c:numRef>
              <c:f>Directiva!$C$22:$F$22</c:f>
              <c:numCache>
                <c:formatCode>General</c:formatCode>
                <c:ptCount val="4"/>
                <c:pt idx="0">
                  <c:v>2</c:v>
                </c:pt>
                <c:pt idx="1">
                  <c:v>0</c:v>
                </c:pt>
                <c:pt idx="2">
                  <c:v>2</c:v>
                </c:pt>
                <c:pt idx="3">
                  <c:v>4</c:v>
                </c:pt>
              </c:numCache>
            </c:numRef>
          </c:val>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Directiva!$A$14</c:f>
              <c:numCache>
                <c:formatCode>General</c:formatCode>
                <c:ptCount val="1"/>
                <c:pt idx="0">
                  <c:v>0</c:v>
                </c:pt>
              </c:numCache>
            </c:numRef>
          </c:val>
        </c:ser>
        <c:ser>
          <c:idx val="2"/>
          <c:order val="2"/>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Directiva!$A$15</c:f>
              <c:numCache>
                <c:formatCode>General</c:formatCode>
                <c:ptCount val="1"/>
              </c:numCache>
            </c:numRef>
          </c:val>
        </c:ser>
        <c:ser>
          <c:idx val="3"/>
          <c:order val="3"/>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Directiva!$A$16</c:f>
              <c:numCache>
                <c:formatCode>General</c:formatCode>
                <c:ptCount val="1"/>
              </c:numCache>
            </c:numRef>
          </c:val>
        </c:ser>
        <c:ser>
          <c:idx val="4"/>
          <c:order val="4"/>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Directiva!$A$17</c:f>
              <c:numCache>
                <c:formatCode>General</c:formatCode>
                <c:ptCount val="1"/>
              </c:numCache>
            </c:numRef>
          </c:val>
        </c:ser>
        <c:ser>
          <c:idx val="5"/>
          <c:order val="5"/>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Directiva!$A$18</c:f>
              <c:numCache>
                <c:formatCode>General</c:formatCode>
                <c:ptCount val="1"/>
              </c:numCache>
            </c:numRef>
          </c:val>
        </c:ser>
        <c:ser>
          <c:idx val="6"/>
          <c:order val="6"/>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Directiva!$A$19</c:f>
              <c:numCache>
                <c:formatCode>General</c:formatCode>
                <c:ptCount val="1"/>
              </c:numCache>
            </c:numRef>
          </c:val>
        </c:ser>
        <c:ser>
          <c:idx val="7"/>
          <c:order val="7"/>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Directiva!$A$20</c:f>
              <c:numCache>
                <c:formatCode>General</c:formatCode>
                <c:ptCount val="1"/>
              </c:numCache>
            </c:numRef>
          </c:val>
        </c:ser>
        <c:ser>
          <c:idx val="8"/>
          <c:order val="8"/>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Directiva!$A$21</c:f>
              <c:numCache>
                <c:formatCode>General</c:formatCode>
                <c:ptCount val="1"/>
              </c:numCache>
            </c:numRef>
          </c:val>
        </c:ser>
        <c:ser>
          <c:idx val="9"/>
          <c:order val="9"/>
          <c:dPt>
            <c:idx val="0"/>
            <c:bubble3D val="0"/>
            <c:spPr>
              <a:solidFill>
                <a:schemeClr val="accent1"/>
              </a:solidFill>
              <a:ln>
                <a:noFill/>
              </a:ln>
              <a:effectLst>
                <a:outerShdw blurRad="254000" sx="102000" sy="102000" algn="ctr" rotWithShape="0">
                  <a:prstClr val="black">
                    <a:alpha val="20000"/>
                  </a:prstClr>
                </a:outerShdw>
              </a:effectLst>
              <a:sp3d/>
            </c:spPr>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s-CO"/>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val>
            <c:numRef>
              <c:f>Directiva!$A$22</c:f>
              <c:numCache>
                <c:formatCode>General</c:formatCode>
                <c:ptCount val="1"/>
              </c:numCache>
            </c:numRef>
          </c:val>
        </c:ser>
        <c:dLbls>
          <c:dLblPos val="ctr"/>
          <c:showLegendKey val="0"/>
          <c:showVal val="0"/>
          <c:showCatName val="1"/>
          <c:showSerName val="0"/>
          <c:showPercent val="0"/>
          <c:showBubbleSize val="0"/>
          <c:showLeaderLines val="0"/>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dLbl>
              <c:idx val="2"/>
              <c:showLegendKey val="0"/>
              <c:showVal val="1"/>
              <c:showCatName val="0"/>
              <c:showSerName val="0"/>
              <c:showPercent val="1"/>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Directiva!$C$43:$F$43</c:f>
              <c:numCache>
                <c:formatCode>General</c:formatCode>
                <c:ptCount val="4"/>
                <c:pt idx="0">
                  <c:v>5</c:v>
                </c:pt>
                <c:pt idx="1">
                  <c:v>4</c:v>
                </c:pt>
                <c:pt idx="2">
                  <c:v>19</c:v>
                </c:pt>
                <c:pt idx="3">
                  <c:v>5</c:v>
                </c:pt>
              </c:numCache>
            </c:numRef>
          </c:val>
        </c:ser>
        <c:ser>
          <c:idx val="1"/>
          <c:order val="1"/>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val>
            <c:numRef>
              <c:f>Directiva!$C$44:$F$44</c:f>
              <c:numCache>
                <c:formatCode>0%</c:formatCode>
                <c:ptCount val="4"/>
                <c:pt idx="0">
                  <c:v>0.15151515151515152</c:v>
                </c:pt>
                <c:pt idx="1">
                  <c:v>0.12121212121212122</c:v>
                </c:pt>
                <c:pt idx="2">
                  <c:v>0.5757575757575758</c:v>
                </c:pt>
                <c:pt idx="3">
                  <c:v>0.15151515151515152</c:v>
                </c:pt>
              </c:numCache>
            </c:numRef>
          </c:val>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Gestión</a:t>
            </a:r>
            <a:r>
              <a:rPr lang="es-CO" baseline="0"/>
              <a:t> directiva</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val>
            <c:numRef>
              <c:f>Directiva!$C$44:$F$44</c:f>
              <c:numCache>
                <c:formatCode>0%</c:formatCode>
                <c:ptCount val="4"/>
                <c:pt idx="0">
                  <c:v>0.15151515151515152</c:v>
                </c:pt>
                <c:pt idx="1">
                  <c:v>0.12121212121212122</c:v>
                </c:pt>
                <c:pt idx="2">
                  <c:v>0.5757575757575758</c:v>
                </c:pt>
                <c:pt idx="3">
                  <c:v>0.15151515151515152</c:v>
                </c:pt>
              </c:numCache>
            </c:numRef>
          </c:val>
        </c:ser>
        <c:dLbls>
          <c:showLegendKey val="0"/>
          <c:showVal val="0"/>
          <c:showCatName val="0"/>
          <c:showSerName val="0"/>
          <c:showPercent val="0"/>
          <c:showBubbleSize val="0"/>
        </c:dLbls>
        <c:gapWidth val="219"/>
        <c:overlap val="-27"/>
        <c:axId val="245551336"/>
        <c:axId val="230311096"/>
      </c:barChart>
      <c:catAx>
        <c:axId val="24555133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30311096"/>
        <c:crosses val="autoZero"/>
        <c:auto val="1"/>
        <c:lblAlgn val="ctr"/>
        <c:lblOffset val="100"/>
        <c:noMultiLvlLbl val="0"/>
      </c:catAx>
      <c:valAx>
        <c:axId val="2303110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455513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'Administrativa y financiera'!$C$32:$F$32</c:f>
              <c:numCache>
                <c:formatCode>General</c:formatCode>
                <c:ptCount val="4"/>
                <c:pt idx="0">
                  <c:v>2</c:v>
                </c:pt>
                <c:pt idx="1">
                  <c:v>8</c:v>
                </c:pt>
                <c:pt idx="2">
                  <c:v>9</c:v>
                </c:pt>
                <c:pt idx="3">
                  <c:v>5</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Administrativa</a:t>
            </a:r>
            <a:r>
              <a:rPr lang="es-CO" baseline="0"/>
              <a:t> y financiera</a:t>
            </a:r>
            <a:endParaRPr lang="es-CO"/>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solidFill>
            <a:ln>
              <a:noFill/>
            </a:ln>
            <a:effectLst/>
            <a:sp3d/>
          </c:spPr>
          <c:invertIfNegative val="0"/>
          <c:val>
            <c:numRef>
              <c:f>'Administrativa y financiera'!$C$33:$F$33</c:f>
              <c:numCache>
                <c:formatCode>0%</c:formatCode>
                <c:ptCount val="4"/>
                <c:pt idx="0">
                  <c:v>8.3333333333333329E-2</c:v>
                </c:pt>
                <c:pt idx="1">
                  <c:v>0.33333333333333331</c:v>
                </c:pt>
                <c:pt idx="2">
                  <c:v>0.375</c:v>
                </c:pt>
                <c:pt idx="3">
                  <c:v>0.20833333333333334</c:v>
                </c:pt>
              </c:numCache>
            </c:numRef>
          </c:val>
        </c:ser>
        <c:dLbls>
          <c:showLegendKey val="0"/>
          <c:showVal val="0"/>
          <c:showCatName val="0"/>
          <c:showSerName val="0"/>
          <c:showPercent val="0"/>
          <c:showBubbleSize val="0"/>
        </c:dLbls>
        <c:gapWidth val="150"/>
        <c:shape val="box"/>
        <c:axId val="429418880"/>
        <c:axId val="429415352"/>
        <c:axId val="0"/>
      </c:bar3DChart>
      <c:catAx>
        <c:axId val="429418880"/>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5352"/>
        <c:crosses val="autoZero"/>
        <c:auto val="1"/>
        <c:lblAlgn val="ctr"/>
        <c:lblOffset val="100"/>
        <c:noMultiLvlLbl val="0"/>
      </c:catAx>
      <c:valAx>
        <c:axId val="429415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8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dPt>
          <c:dPt>
            <c:idx val="1"/>
            <c:bubble3D val="0"/>
            <c:spPr>
              <a:solidFill>
                <a:schemeClr val="accent2"/>
              </a:solidFill>
              <a:ln w="25400">
                <a:solidFill>
                  <a:schemeClr val="lt1"/>
                </a:solidFill>
              </a:ln>
              <a:effectLst/>
              <a:sp3d contourW="25400">
                <a:contourClr>
                  <a:schemeClr val="lt1"/>
                </a:contourClr>
              </a:sp3d>
            </c:spPr>
          </c:dPt>
          <c:dPt>
            <c:idx val="2"/>
            <c:bubble3D val="0"/>
            <c:spPr>
              <a:solidFill>
                <a:schemeClr val="accent3"/>
              </a:solidFill>
              <a:ln w="25400">
                <a:solidFill>
                  <a:schemeClr val="lt1"/>
                </a:solidFill>
              </a:ln>
              <a:effectLst/>
              <a:sp3d contourW="25400">
                <a:contourClr>
                  <a:schemeClr val="lt1"/>
                </a:contourClr>
              </a:sp3d>
            </c:spPr>
          </c:dPt>
          <c:dPt>
            <c:idx val="3"/>
            <c:bubble3D val="0"/>
            <c:spPr>
              <a:solidFill>
                <a:schemeClr val="accent4"/>
              </a:solidFill>
              <a:ln w="25400">
                <a:solidFill>
                  <a:schemeClr val="lt1"/>
                </a:solidFill>
              </a:ln>
              <a:effectLst/>
              <a:sp3d contourW="25400">
                <a:contourClr>
                  <a:schemeClr val="lt1"/>
                </a:contourClr>
              </a:sp3d>
            </c:spPr>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Académica!$C$27:$F$27</c:f>
              <c:numCache>
                <c:formatCode>General</c:formatCode>
                <c:ptCount val="4"/>
                <c:pt idx="0">
                  <c:v>3</c:v>
                </c:pt>
                <c:pt idx="1">
                  <c:v>8</c:v>
                </c:pt>
                <c:pt idx="2">
                  <c:v>8</c:v>
                </c:pt>
                <c:pt idx="3">
                  <c:v>0</c:v>
                </c:pt>
              </c:numCache>
            </c:numRef>
          </c:val>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Académica</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p3d/>
          </c:spPr>
          <c:invertIfNegative val="0"/>
          <c:val>
            <c:numRef>
              <c:f>Académica!$C$28:$F$28</c:f>
              <c:numCache>
                <c:formatCode>General</c:formatCode>
                <c:ptCount val="4"/>
                <c:pt idx="0">
                  <c:v>0.15789473684210525</c:v>
                </c:pt>
                <c:pt idx="1">
                  <c:v>0.42105263157894735</c:v>
                </c:pt>
                <c:pt idx="2">
                  <c:v>0.42105263157894735</c:v>
                </c:pt>
                <c:pt idx="3">
                  <c:v>0</c:v>
                </c:pt>
              </c:numCache>
            </c:numRef>
          </c:val>
        </c:ser>
        <c:dLbls>
          <c:showLegendKey val="0"/>
          <c:showVal val="0"/>
          <c:showCatName val="0"/>
          <c:showSerName val="0"/>
          <c:showPercent val="0"/>
          <c:showBubbleSize val="0"/>
        </c:dLbls>
        <c:gapWidth val="150"/>
        <c:shape val="box"/>
        <c:axId val="429416136"/>
        <c:axId val="429418488"/>
        <c:axId val="0"/>
      </c:bar3DChart>
      <c:catAx>
        <c:axId val="429416136"/>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8488"/>
        <c:crosses val="autoZero"/>
        <c:auto val="1"/>
        <c:lblAlgn val="ctr"/>
        <c:lblOffset val="100"/>
        <c:noMultiLvlLbl val="0"/>
      </c:catAx>
      <c:valAx>
        <c:axId val="429418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29416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8</xdr:col>
      <xdr:colOff>105834</xdr:colOff>
      <xdr:row>0</xdr:row>
      <xdr:rowOff>295275</xdr:rowOff>
    </xdr:from>
    <xdr:to>
      <xdr:col>13</xdr:col>
      <xdr:colOff>275168</xdr:colOff>
      <xdr:row>8</xdr:row>
      <xdr:rowOff>31751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100541</xdr:colOff>
      <xdr:row>9</xdr:row>
      <xdr:rowOff>126999</xdr:rowOff>
    </xdr:from>
    <xdr:to>
      <xdr:col>13</xdr:col>
      <xdr:colOff>328084</xdr:colOff>
      <xdr:row>15</xdr:row>
      <xdr:rowOff>11640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132291</xdr:colOff>
      <xdr:row>15</xdr:row>
      <xdr:rowOff>178857</xdr:rowOff>
    </xdr:from>
    <xdr:to>
      <xdr:col>12</xdr:col>
      <xdr:colOff>582084</xdr:colOff>
      <xdr:row>20</xdr:row>
      <xdr:rowOff>370417</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142875</xdr:colOff>
      <xdr:row>36</xdr:row>
      <xdr:rowOff>30691</xdr:rowOff>
    </xdr:from>
    <xdr:to>
      <xdr:col>13</xdr:col>
      <xdr:colOff>142875</xdr:colOff>
      <xdr:row>44</xdr:row>
      <xdr:rowOff>1057</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2100791</xdr:colOff>
      <xdr:row>44</xdr:row>
      <xdr:rowOff>51857</xdr:rowOff>
    </xdr:from>
    <xdr:to>
      <xdr:col>6</xdr:col>
      <xdr:colOff>963083</xdr:colOff>
      <xdr:row>55</xdr:row>
      <xdr:rowOff>63500</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14287</xdr:colOff>
      <xdr:row>23</xdr:row>
      <xdr:rowOff>157162</xdr:rowOff>
    </xdr:from>
    <xdr:to>
      <xdr:col>13</xdr:col>
      <xdr:colOff>14287</xdr:colOff>
      <xdr:row>33</xdr:row>
      <xdr:rowOff>14287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1147762</xdr:colOff>
      <xdr:row>33</xdr:row>
      <xdr:rowOff>90487</xdr:rowOff>
    </xdr:from>
    <xdr:to>
      <xdr:col>6</xdr:col>
      <xdr:colOff>1947862</xdr:colOff>
      <xdr:row>47</xdr:row>
      <xdr:rowOff>166687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18612</xdr:colOff>
      <xdr:row>19</xdr:row>
      <xdr:rowOff>111891</xdr:rowOff>
    </xdr:from>
    <xdr:to>
      <xdr:col>12</xdr:col>
      <xdr:colOff>758715</xdr:colOff>
      <xdr:row>27</xdr:row>
      <xdr:rowOff>183711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916370</xdr:colOff>
      <xdr:row>28</xdr:row>
      <xdr:rowOff>35252</xdr:rowOff>
    </xdr:from>
    <xdr:to>
      <xdr:col>6</xdr:col>
      <xdr:colOff>1711215</xdr:colOff>
      <xdr:row>42</xdr:row>
      <xdr:rowOff>172763</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42861</xdr:colOff>
      <xdr:row>14</xdr:row>
      <xdr:rowOff>304800</xdr:rowOff>
    </xdr:from>
    <xdr:to>
      <xdr:col>15</xdr:col>
      <xdr:colOff>276224</xdr:colOff>
      <xdr:row>23</xdr:row>
      <xdr:rowOff>204787</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223837</xdr:colOff>
      <xdr:row>25</xdr:row>
      <xdr:rowOff>23811</xdr:rowOff>
    </xdr:from>
    <xdr:to>
      <xdr:col>6</xdr:col>
      <xdr:colOff>2628900</xdr:colOff>
      <xdr:row>47</xdr:row>
      <xdr:rowOff>66674</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71437</xdr:colOff>
      <xdr:row>9</xdr:row>
      <xdr:rowOff>119062</xdr:rowOff>
    </xdr:from>
    <xdr:to>
      <xdr:col>6</xdr:col>
      <xdr:colOff>0</xdr:colOff>
      <xdr:row>24</xdr:row>
      <xdr:rowOff>4762</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71437</xdr:colOff>
      <xdr:row>24</xdr:row>
      <xdr:rowOff>52387</xdr:rowOff>
    </xdr:from>
    <xdr:to>
      <xdr:col>5</xdr:col>
      <xdr:colOff>742950</xdr:colOff>
      <xdr:row>38</xdr:row>
      <xdr:rowOff>128587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90" zoomScaleNormal="90" workbookViewId="0">
      <selection activeCell="J26" sqref="J26"/>
    </sheetView>
  </sheetViews>
  <sheetFormatPr baseColWidth="10" defaultRowHeight="15" x14ac:dyDescent="0.25"/>
  <cols>
    <col min="1" max="1" width="22.28515625" style="1" customWidth="1"/>
    <col min="2" max="2" width="39.7109375" style="61" customWidth="1"/>
    <col min="3" max="6" width="5.7109375" style="2" customWidth="1"/>
    <col min="7" max="7" width="59.7109375" style="1" customWidth="1"/>
    <col min="8" max="16384" width="11.42578125" style="1"/>
  </cols>
  <sheetData>
    <row r="1" spans="1:7" ht="27" thickBot="1" x14ac:dyDescent="0.45">
      <c r="A1" s="153" t="s">
        <v>0</v>
      </c>
      <c r="B1" s="153"/>
      <c r="C1" s="153"/>
      <c r="D1" s="153"/>
      <c r="E1" s="153"/>
      <c r="F1" s="153"/>
      <c r="G1" s="153"/>
    </row>
    <row r="2" spans="1:7" s="2" customFormat="1" ht="16.5" thickBot="1" x14ac:dyDescent="0.3">
      <c r="A2" s="154" t="s">
        <v>1</v>
      </c>
      <c r="B2" s="154" t="s">
        <v>2</v>
      </c>
      <c r="C2" s="157"/>
      <c r="D2" s="158"/>
      <c r="E2" s="158"/>
      <c r="F2" s="159"/>
      <c r="G2" s="154" t="s">
        <v>3</v>
      </c>
    </row>
    <row r="3" spans="1:7" ht="16.5" thickBot="1" x14ac:dyDescent="0.3">
      <c r="A3" s="155"/>
      <c r="B3" s="156"/>
      <c r="C3" s="3">
        <v>1</v>
      </c>
      <c r="D3" s="3">
        <v>2</v>
      </c>
      <c r="E3" s="3">
        <v>3</v>
      </c>
      <c r="F3" s="3">
        <v>4</v>
      </c>
      <c r="G3" s="156"/>
    </row>
    <row r="4" spans="1:7" ht="30" customHeight="1" x14ac:dyDescent="0.25">
      <c r="A4" s="150" t="s">
        <v>4</v>
      </c>
      <c r="B4" s="4" t="s">
        <v>5</v>
      </c>
      <c r="C4" s="5"/>
      <c r="D4" s="5"/>
      <c r="E4" s="5" t="s">
        <v>6</v>
      </c>
      <c r="F4" s="5"/>
      <c r="G4" s="6" t="s">
        <v>7</v>
      </c>
    </row>
    <row r="5" spans="1:7" ht="30" customHeight="1" x14ac:dyDescent="0.25">
      <c r="A5" s="151"/>
      <c r="B5" s="7" t="s">
        <v>8</v>
      </c>
      <c r="C5" s="8"/>
      <c r="D5" s="8"/>
      <c r="E5" s="8" t="s">
        <v>6</v>
      </c>
      <c r="F5" s="8"/>
      <c r="G5" s="9" t="s">
        <v>9</v>
      </c>
    </row>
    <row r="6" spans="1:7" ht="45" customHeight="1" thickBot="1" x14ac:dyDescent="0.3">
      <c r="A6" s="151"/>
      <c r="B6" s="10" t="s">
        <v>10</v>
      </c>
      <c r="C6" s="11"/>
      <c r="D6" s="11" t="s">
        <v>6</v>
      </c>
      <c r="E6" s="11"/>
      <c r="F6" s="11"/>
      <c r="G6" s="12" t="s">
        <v>11</v>
      </c>
    </row>
    <row r="7" spans="1:7" ht="30" customHeight="1" thickBot="1" x14ac:dyDescent="0.3">
      <c r="A7" s="152"/>
      <c r="B7" s="13" t="s">
        <v>12</v>
      </c>
      <c r="C7" s="13">
        <f>COUNTA(C4:C6)</f>
        <v>0</v>
      </c>
      <c r="D7" s="13">
        <f t="shared" ref="D7:F7" si="0">COUNTA(D4:D6)</f>
        <v>1</v>
      </c>
      <c r="E7" s="13">
        <f t="shared" si="0"/>
        <v>2</v>
      </c>
      <c r="F7" s="13">
        <f t="shared" si="0"/>
        <v>0</v>
      </c>
      <c r="G7" s="14"/>
    </row>
    <row r="8" spans="1:7" ht="30" customHeight="1" x14ac:dyDescent="0.25">
      <c r="A8" s="162" t="s">
        <v>13</v>
      </c>
      <c r="B8" s="15" t="s">
        <v>14</v>
      </c>
      <c r="C8" s="5"/>
      <c r="D8" s="5"/>
      <c r="E8" s="5" t="s">
        <v>6</v>
      </c>
      <c r="F8" s="5"/>
      <c r="G8" s="16" t="s">
        <v>15</v>
      </c>
    </row>
    <row r="9" spans="1:7" ht="30" customHeight="1" x14ac:dyDescent="0.25">
      <c r="A9" s="151"/>
      <c r="B9" s="7" t="s">
        <v>16</v>
      </c>
      <c r="C9" s="8"/>
      <c r="D9" s="8"/>
      <c r="E9" s="8" t="s">
        <v>6</v>
      </c>
      <c r="F9" s="8"/>
      <c r="G9" s="17" t="s">
        <v>17</v>
      </c>
    </row>
    <row r="10" spans="1:7" ht="30" customHeight="1" x14ac:dyDescent="0.25">
      <c r="A10" s="151"/>
      <c r="B10" s="7" t="s">
        <v>18</v>
      </c>
      <c r="C10" s="8"/>
      <c r="D10" s="8" t="s">
        <v>6</v>
      </c>
      <c r="E10" s="18"/>
      <c r="F10" s="18"/>
      <c r="G10" s="19" t="s">
        <v>19</v>
      </c>
    </row>
    <row r="11" spans="1:7" ht="30" customHeight="1" x14ac:dyDescent="0.25">
      <c r="A11" s="151"/>
      <c r="B11" s="7" t="s">
        <v>20</v>
      </c>
      <c r="C11" s="20"/>
      <c r="D11" s="8"/>
      <c r="E11" s="8" t="s">
        <v>6</v>
      </c>
      <c r="F11" s="18"/>
      <c r="G11" s="19" t="s">
        <v>21</v>
      </c>
    </row>
    <row r="12" spans="1:7" ht="45" customHeight="1" thickBot="1" x14ac:dyDescent="0.3">
      <c r="A12" s="151"/>
      <c r="B12" s="21" t="s">
        <v>22</v>
      </c>
      <c r="C12" s="22"/>
      <c r="D12" s="22"/>
      <c r="E12" s="22" t="s">
        <v>23</v>
      </c>
      <c r="F12" s="23"/>
      <c r="G12" s="24" t="s">
        <v>24</v>
      </c>
    </row>
    <row r="13" spans="1:7" ht="30" customHeight="1" thickBot="1" x14ac:dyDescent="0.3">
      <c r="A13" s="163"/>
      <c r="B13" s="25" t="s">
        <v>12</v>
      </c>
      <c r="C13" s="25">
        <f>COUNTA(C8:C12)</f>
        <v>0</v>
      </c>
      <c r="D13" s="25">
        <f t="shared" ref="D13:F13" si="1">COUNTA(D8:D12)</f>
        <v>1</v>
      </c>
      <c r="E13" s="25">
        <f t="shared" si="1"/>
        <v>4</v>
      </c>
      <c r="F13" s="25">
        <f t="shared" si="1"/>
        <v>0</v>
      </c>
      <c r="G13" s="25"/>
    </row>
    <row r="14" spans="1:7" ht="30" customHeight="1" x14ac:dyDescent="0.25">
      <c r="A14" s="150" t="s">
        <v>25</v>
      </c>
      <c r="B14" s="4" t="s">
        <v>26</v>
      </c>
      <c r="C14" s="5"/>
      <c r="D14" s="26"/>
      <c r="E14" s="26"/>
      <c r="F14" s="5" t="s">
        <v>23</v>
      </c>
      <c r="G14" s="27" t="s">
        <v>27</v>
      </c>
    </row>
    <row r="15" spans="1:7" ht="30" customHeight="1" x14ac:dyDescent="0.25">
      <c r="A15" s="151"/>
      <c r="B15" s="7" t="s">
        <v>28</v>
      </c>
      <c r="C15" s="18"/>
      <c r="D15" s="8"/>
      <c r="E15" s="8"/>
      <c r="F15" s="8" t="s">
        <v>23</v>
      </c>
      <c r="G15" s="28" t="s">
        <v>29</v>
      </c>
    </row>
    <row r="16" spans="1:7" ht="30" customHeight="1" x14ac:dyDescent="0.25">
      <c r="A16" s="151"/>
      <c r="B16" s="7" t="s">
        <v>30</v>
      </c>
      <c r="C16" s="18"/>
      <c r="D16" s="8"/>
      <c r="E16" s="8"/>
      <c r="F16" s="8" t="s">
        <v>23</v>
      </c>
      <c r="G16" s="28" t="s">
        <v>31</v>
      </c>
    </row>
    <row r="17" spans="1:7" ht="30" customHeight="1" x14ac:dyDescent="0.25">
      <c r="A17" s="151"/>
      <c r="B17" s="7" t="s">
        <v>32</v>
      </c>
      <c r="C17" s="18"/>
      <c r="D17" s="8"/>
      <c r="E17" s="8"/>
      <c r="F17" s="8" t="s">
        <v>23</v>
      </c>
      <c r="G17" s="28" t="s">
        <v>33</v>
      </c>
    </row>
    <row r="18" spans="1:7" ht="30" customHeight="1" x14ac:dyDescent="0.25">
      <c r="A18" s="151"/>
      <c r="B18" s="7" t="s">
        <v>34</v>
      </c>
      <c r="C18" s="8" t="s">
        <v>23</v>
      </c>
      <c r="D18" s="8"/>
      <c r="E18" s="18"/>
      <c r="F18" s="8"/>
      <c r="G18" s="28" t="s">
        <v>35</v>
      </c>
    </row>
    <row r="19" spans="1:7" ht="30" customHeight="1" x14ac:dyDescent="0.25">
      <c r="A19" s="151"/>
      <c r="B19" s="7" t="s">
        <v>36</v>
      </c>
      <c r="C19" s="18"/>
      <c r="D19" s="8"/>
      <c r="E19" s="8" t="s">
        <v>23</v>
      </c>
      <c r="F19" s="18"/>
      <c r="G19" s="28" t="s">
        <v>37</v>
      </c>
    </row>
    <row r="20" spans="1:7" ht="30" customHeight="1" x14ac:dyDescent="0.25">
      <c r="A20" s="151"/>
      <c r="B20" s="7" t="s">
        <v>38</v>
      </c>
      <c r="C20" s="8"/>
      <c r="D20" s="8"/>
      <c r="E20" s="8" t="s">
        <v>23</v>
      </c>
      <c r="F20" s="18"/>
      <c r="G20" s="19" t="s">
        <v>39</v>
      </c>
    </row>
    <row r="21" spans="1:7" ht="30" customHeight="1" thickBot="1" x14ac:dyDescent="0.3">
      <c r="A21" s="151"/>
      <c r="B21" s="21" t="s">
        <v>40</v>
      </c>
      <c r="C21" s="22" t="s">
        <v>23</v>
      </c>
      <c r="D21" s="22"/>
      <c r="E21" s="22"/>
      <c r="F21" s="23"/>
      <c r="G21" s="24" t="s">
        <v>41</v>
      </c>
    </row>
    <row r="22" spans="1:7" ht="30" customHeight="1" thickBot="1" x14ac:dyDescent="0.3">
      <c r="A22" s="152"/>
      <c r="B22" s="29" t="s">
        <v>12</v>
      </c>
      <c r="C22" s="29">
        <f>COUNTA(C14:C21)</f>
        <v>2</v>
      </c>
      <c r="D22" s="29">
        <f t="shared" ref="D22:F22" si="2">COUNTA(D14:D21)</f>
        <v>0</v>
      </c>
      <c r="E22" s="29">
        <f t="shared" si="2"/>
        <v>2</v>
      </c>
      <c r="F22" s="29">
        <f t="shared" si="2"/>
        <v>4</v>
      </c>
      <c r="G22" s="29"/>
    </row>
    <row r="23" spans="1:7" ht="30" customHeight="1" x14ac:dyDescent="0.25">
      <c r="A23" s="162" t="s">
        <v>42</v>
      </c>
      <c r="B23" s="4" t="s">
        <v>43</v>
      </c>
      <c r="C23" s="5"/>
      <c r="D23" s="5"/>
      <c r="E23" s="26" t="s">
        <v>23</v>
      </c>
      <c r="F23" s="26"/>
      <c r="G23" s="30" t="s">
        <v>44</v>
      </c>
    </row>
    <row r="24" spans="1:7" ht="30" customHeight="1" x14ac:dyDescent="0.25">
      <c r="A24" s="151"/>
      <c r="B24" s="7" t="s">
        <v>45</v>
      </c>
      <c r="C24" s="8"/>
      <c r="D24" s="8"/>
      <c r="E24" s="18" t="s">
        <v>23</v>
      </c>
      <c r="F24" s="18"/>
      <c r="G24" s="28" t="s">
        <v>46</v>
      </c>
    </row>
    <row r="25" spans="1:7" ht="30" customHeight="1" x14ac:dyDescent="0.25">
      <c r="A25" s="151"/>
      <c r="B25" s="7" t="s">
        <v>47</v>
      </c>
      <c r="C25" s="8" t="s">
        <v>23</v>
      </c>
      <c r="D25" s="8"/>
      <c r="E25" s="18"/>
      <c r="F25" s="18"/>
      <c r="G25" s="19" t="s">
        <v>48</v>
      </c>
    </row>
    <row r="26" spans="1:7" ht="30" customHeight="1" thickBot="1" x14ac:dyDescent="0.3">
      <c r="A26" s="151"/>
      <c r="B26" s="21" t="s">
        <v>49</v>
      </c>
      <c r="C26" s="23"/>
      <c r="D26" s="22"/>
      <c r="E26" s="23" t="s">
        <v>23</v>
      </c>
      <c r="F26" s="23"/>
      <c r="G26" s="24" t="s">
        <v>50</v>
      </c>
    </row>
    <row r="27" spans="1:7" ht="30" customHeight="1" thickBot="1" x14ac:dyDescent="0.3">
      <c r="A27" s="151"/>
      <c r="B27" s="25" t="s">
        <v>12</v>
      </c>
      <c r="C27" s="31">
        <f>COUNTA(C23:C26)</f>
        <v>1</v>
      </c>
      <c r="D27" s="31">
        <f t="shared" ref="D27:F27" si="3">COUNTA(D23:D26)</f>
        <v>0</v>
      </c>
      <c r="E27" s="31">
        <f t="shared" si="3"/>
        <v>3</v>
      </c>
      <c r="F27" s="31">
        <f t="shared" si="3"/>
        <v>0</v>
      </c>
      <c r="G27" s="32"/>
    </row>
    <row r="28" spans="1:7" s="37" customFormat="1" ht="43.5" customHeight="1" x14ac:dyDescent="0.25">
      <c r="A28" s="164" t="s">
        <v>51</v>
      </c>
      <c r="B28" s="33" t="s">
        <v>52</v>
      </c>
      <c r="C28" s="34"/>
      <c r="D28" s="34"/>
      <c r="E28" s="35" t="s">
        <v>23</v>
      </c>
      <c r="F28" s="35"/>
      <c r="G28" s="36" t="s">
        <v>53</v>
      </c>
    </row>
    <row r="29" spans="1:7" s="37" customFormat="1" ht="30" customHeight="1" x14ac:dyDescent="0.25">
      <c r="A29" s="165"/>
      <c r="B29" s="38" t="s">
        <v>54</v>
      </c>
      <c r="C29" s="39"/>
      <c r="D29" s="39" t="s">
        <v>6</v>
      </c>
      <c r="E29" s="40"/>
      <c r="F29" s="40"/>
      <c r="G29" s="36" t="s">
        <v>55</v>
      </c>
    </row>
    <row r="30" spans="1:7" s="37" customFormat="1" ht="30" customHeight="1" x14ac:dyDescent="0.25">
      <c r="A30" s="165"/>
      <c r="B30" s="38" t="s">
        <v>56</v>
      </c>
      <c r="C30" s="39" t="s">
        <v>23</v>
      </c>
      <c r="D30" s="39"/>
      <c r="E30" s="39"/>
      <c r="F30" s="40"/>
      <c r="G30" s="36" t="s">
        <v>57</v>
      </c>
    </row>
    <row r="31" spans="1:7" s="37" customFormat="1" ht="30" customHeight="1" x14ac:dyDescent="0.25">
      <c r="A31" s="165"/>
      <c r="B31" s="38" t="s">
        <v>58</v>
      </c>
      <c r="C31" s="39"/>
      <c r="D31" s="39" t="s">
        <v>23</v>
      </c>
      <c r="E31" s="40"/>
      <c r="F31" s="40"/>
      <c r="G31" s="36" t="s">
        <v>59</v>
      </c>
    </row>
    <row r="32" spans="1:7" s="37" customFormat="1" ht="30" customHeight="1" x14ac:dyDescent="0.25">
      <c r="A32" s="165"/>
      <c r="B32" s="38" t="s">
        <v>60</v>
      </c>
      <c r="C32" s="39"/>
      <c r="D32" s="39"/>
      <c r="E32" s="40"/>
      <c r="F32" s="39" t="s">
        <v>23</v>
      </c>
      <c r="G32" s="36" t="s">
        <v>61</v>
      </c>
    </row>
    <row r="33" spans="1:7" s="37" customFormat="1" ht="30" customHeight="1" x14ac:dyDescent="0.25">
      <c r="A33" s="165"/>
      <c r="B33" s="38" t="s">
        <v>62</v>
      </c>
      <c r="C33" s="39"/>
      <c r="D33" s="39"/>
      <c r="E33" s="39" t="s">
        <v>23</v>
      </c>
      <c r="F33" s="40"/>
      <c r="G33" s="36" t="s">
        <v>63</v>
      </c>
    </row>
    <row r="34" spans="1:7" s="37" customFormat="1" ht="30" customHeight="1" x14ac:dyDescent="0.25">
      <c r="A34" s="165"/>
      <c r="B34" s="38" t="s">
        <v>64</v>
      </c>
      <c r="C34" s="39"/>
      <c r="D34" s="39"/>
      <c r="E34" s="39" t="s">
        <v>23</v>
      </c>
      <c r="F34" s="40"/>
      <c r="G34" s="36" t="s">
        <v>65</v>
      </c>
    </row>
    <row r="35" spans="1:7" s="37" customFormat="1" ht="30" customHeight="1" x14ac:dyDescent="0.25">
      <c r="A35" s="165"/>
      <c r="B35" s="38" t="s">
        <v>66</v>
      </c>
      <c r="C35" s="39"/>
      <c r="D35" s="39"/>
      <c r="E35" s="39" t="s">
        <v>23</v>
      </c>
      <c r="F35" s="40"/>
      <c r="G35" s="36" t="s">
        <v>67</v>
      </c>
    </row>
    <row r="36" spans="1:7" s="37" customFormat="1" ht="30" customHeight="1" thickBot="1" x14ac:dyDescent="0.3">
      <c r="A36" s="165"/>
      <c r="B36" s="41" t="s">
        <v>68</v>
      </c>
      <c r="C36" s="42"/>
      <c r="D36" s="42"/>
      <c r="E36" s="42" t="s">
        <v>23</v>
      </c>
      <c r="F36" s="43"/>
      <c r="G36" s="44" t="s">
        <v>69</v>
      </c>
    </row>
    <row r="37" spans="1:7" ht="30" customHeight="1" thickBot="1" x14ac:dyDescent="0.3">
      <c r="A37" s="166"/>
      <c r="B37" s="45" t="s">
        <v>70</v>
      </c>
      <c r="C37" s="46">
        <f>COUNTA(C28:C36)</f>
        <v>1</v>
      </c>
      <c r="D37" s="46">
        <f t="shared" ref="D37:F37" si="4">COUNTA(D28:D36)</f>
        <v>2</v>
      </c>
      <c r="E37" s="46">
        <f t="shared" si="4"/>
        <v>5</v>
      </c>
      <c r="F37" s="46">
        <f t="shared" si="4"/>
        <v>1</v>
      </c>
      <c r="G37" s="47"/>
    </row>
    <row r="38" spans="1:7" ht="30" customHeight="1" x14ac:dyDescent="0.25">
      <c r="A38" s="165" t="s">
        <v>71</v>
      </c>
      <c r="B38" s="48" t="s">
        <v>72</v>
      </c>
      <c r="C38" s="49"/>
      <c r="D38" s="49"/>
      <c r="E38" s="50" t="s">
        <v>23</v>
      </c>
      <c r="F38" s="51"/>
      <c r="G38" s="33" t="s">
        <v>73</v>
      </c>
    </row>
    <row r="39" spans="1:7" ht="30" customHeight="1" x14ac:dyDescent="0.25">
      <c r="A39" s="165"/>
      <c r="B39" s="7" t="s">
        <v>74</v>
      </c>
      <c r="C39" s="8"/>
      <c r="D39" s="8"/>
      <c r="E39" s="18" t="s">
        <v>23</v>
      </c>
      <c r="F39" s="52"/>
      <c r="G39" s="38" t="s">
        <v>75</v>
      </c>
    </row>
    <row r="40" spans="1:7" ht="30" customHeight="1" x14ac:dyDescent="0.25">
      <c r="A40" s="165"/>
      <c r="B40" s="7" t="s">
        <v>76</v>
      </c>
      <c r="C40" s="8"/>
      <c r="D40" s="8"/>
      <c r="E40" s="18" t="s">
        <v>23</v>
      </c>
      <c r="F40" s="52"/>
      <c r="G40" s="53" t="s">
        <v>77</v>
      </c>
    </row>
    <row r="41" spans="1:7" ht="30" customHeight="1" thickBot="1" x14ac:dyDescent="0.3">
      <c r="A41" s="165"/>
      <c r="B41" s="10" t="s">
        <v>78</v>
      </c>
      <c r="C41" s="11" t="s">
        <v>23</v>
      </c>
      <c r="D41" s="11"/>
      <c r="E41" s="54"/>
      <c r="F41" s="55"/>
      <c r="G41" s="56" t="s">
        <v>79</v>
      </c>
    </row>
    <row r="42" spans="1:7" ht="30" customHeight="1" thickBot="1" x14ac:dyDescent="0.3">
      <c r="A42" s="166"/>
      <c r="B42" s="13" t="s">
        <v>12</v>
      </c>
      <c r="C42" s="57">
        <f>COUNTA(C38:C41)</f>
        <v>1</v>
      </c>
      <c r="D42" s="57">
        <f t="shared" ref="D42:F42" si="5">COUNTA(D38:D41)</f>
        <v>0</v>
      </c>
      <c r="E42" s="57">
        <f t="shared" si="5"/>
        <v>3</v>
      </c>
      <c r="F42" s="57">
        <f t="shared" si="5"/>
        <v>0</v>
      </c>
      <c r="G42" s="58"/>
    </row>
    <row r="43" spans="1:7" ht="20.100000000000001" customHeight="1" x14ac:dyDescent="0.25">
      <c r="A43" s="167" t="s">
        <v>80</v>
      </c>
      <c r="B43" s="168"/>
      <c r="C43" s="59">
        <f>C7+C13+C22+C27+C37+C42</f>
        <v>5</v>
      </c>
      <c r="D43" s="59">
        <f t="shared" ref="D43:F43" si="6">D7+D13+D22+D27+D37+D42</f>
        <v>4</v>
      </c>
      <c r="E43" s="59">
        <f t="shared" si="6"/>
        <v>19</v>
      </c>
      <c r="F43" s="59">
        <f t="shared" si="6"/>
        <v>5</v>
      </c>
      <c r="G43" s="160"/>
    </row>
    <row r="44" spans="1:7" ht="20.100000000000001" customHeight="1" thickBot="1" x14ac:dyDescent="0.3">
      <c r="A44" s="169"/>
      <c r="B44" s="170"/>
      <c r="C44" s="60">
        <f>C43/33</f>
        <v>0.15151515151515152</v>
      </c>
      <c r="D44" s="60">
        <f t="shared" ref="D44:F44" si="7">D43/33</f>
        <v>0.12121212121212122</v>
      </c>
      <c r="E44" s="60">
        <f t="shared" si="7"/>
        <v>0.5757575757575758</v>
      </c>
      <c r="F44" s="60">
        <f t="shared" si="7"/>
        <v>0.15151515151515152</v>
      </c>
      <c r="G44" s="161"/>
    </row>
  </sheetData>
  <mergeCells count="13">
    <mergeCell ref="G43:G44"/>
    <mergeCell ref="A8:A13"/>
    <mergeCell ref="A14:A22"/>
    <mergeCell ref="A23:A27"/>
    <mergeCell ref="A28:A37"/>
    <mergeCell ref="A38:A42"/>
    <mergeCell ref="A43:B44"/>
    <mergeCell ref="A4:A7"/>
    <mergeCell ref="A1:G1"/>
    <mergeCell ref="A2:A3"/>
    <mergeCell ref="B2:B3"/>
    <mergeCell ref="C2:F2"/>
    <mergeCell ref="G2:G3"/>
  </mergeCells>
  <printOptions horizontalCentered="1"/>
  <pageMargins left="0" right="0" top="0.74803149606299213" bottom="0.74803149606299213"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activeCell="F26" sqref="F26"/>
    </sheetView>
  </sheetViews>
  <sheetFormatPr baseColWidth="10" defaultRowHeight="15" x14ac:dyDescent="0.25"/>
  <cols>
    <col min="1" max="1" width="20.7109375" customWidth="1"/>
    <col min="2" max="2" width="33.7109375" customWidth="1"/>
    <col min="3" max="6" width="5.7109375" style="2" customWidth="1"/>
    <col min="7" max="7" width="40.7109375" style="37" customWidth="1"/>
  </cols>
  <sheetData>
    <row r="1" spans="1:7" ht="27" thickBot="1" x14ac:dyDescent="0.45">
      <c r="A1" s="181" t="s">
        <v>81</v>
      </c>
      <c r="B1" s="181"/>
      <c r="C1" s="181"/>
      <c r="D1" s="181"/>
      <c r="E1" s="181"/>
      <c r="F1" s="181"/>
      <c r="G1" s="181"/>
    </row>
    <row r="2" spans="1:7" x14ac:dyDescent="0.25">
      <c r="A2" s="182" t="s">
        <v>1</v>
      </c>
      <c r="B2" s="184" t="s">
        <v>2</v>
      </c>
      <c r="C2" s="186" t="s">
        <v>82</v>
      </c>
      <c r="D2" s="187"/>
      <c r="E2" s="187"/>
      <c r="F2" s="188"/>
      <c r="G2" s="189" t="s">
        <v>83</v>
      </c>
    </row>
    <row r="3" spans="1:7" ht="15.75" thickBot="1" x14ac:dyDescent="0.3">
      <c r="A3" s="183"/>
      <c r="B3" s="185"/>
      <c r="C3" s="62">
        <v>1</v>
      </c>
      <c r="D3" s="63">
        <v>2</v>
      </c>
      <c r="E3" s="63">
        <v>3</v>
      </c>
      <c r="F3" s="64">
        <v>4</v>
      </c>
      <c r="G3" s="190"/>
    </row>
    <row r="4" spans="1:7" ht="15" customHeight="1" x14ac:dyDescent="0.25">
      <c r="A4" s="174" t="s">
        <v>84</v>
      </c>
      <c r="B4" s="65" t="s">
        <v>85</v>
      </c>
      <c r="C4" s="66"/>
      <c r="D4" s="67"/>
      <c r="E4" s="67" t="s">
        <v>23</v>
      </c>
      <c r="F4" s="68"/>
      <c r="G4" s="69" t="s">
        <v>86</v>
      </c>
    </row>
    <row r="5" spans="1:7" ht="35.25" customHeight="1" x14ac:dyDescent="0.25">
      <c r="A5" s="175"/>
      <c r="B5" s="70" t="s">
        <v>87</v>
      </c>
      <c r="C5" s="71"/>
      <c r="D5" s="72"/>
      <c r="E5" s="72" t="s">
        <v>23</v>
      </c>
      <c r="F5" s="73"/>
      <c r="G5" s="74" t="s">
        <v>88</v>
      </c>
    </row>
    <row r="6" spans="1:7" ht="33" customHeight="1" x14ac:dyDescent="0.25">
      <c r="A6" s="175"/>
      <c r="B6" s="70" t="s">
        <v>89</v>
      </c>
      <c r="C6" s="71"/>
      <c r="D6" s="72"/>
      <c r="E6" s="72" t="s">
        <v>23</v>
      </c>
      <c r="F6" s="73"/>
      <c r="G6" s="74" t="s">
        <v>90</v>
      </c>
    </row>
    <row r="7" spans="1:7" ht="15.75" thickBot="1" x14ac:dyDescent="0.3">
      <c r="A7" s="176"/>
      <c r="B7" s="75" t="s">
        <v>12</v>
      </c>
      <c r="C7" s="76">
        <f t="shared" ref="C7:F7" si="0">COUNTA(C4:C6)</f>
        <v>0</v>
      </c>
      <c r="D7" s="77">
        <f t="shared" si="0"/>
        <v>0</v>
      </c>
      <c r="E7" s="77">
        <f t="shared" si="0"/>
        <v>3</v>
      </c>
      <c r="F7" s="78">
        <f t="shared" si="0"/>
        <v>0</v>
      </c>
      <c r="G7" s="79"/>
    </row>
    <row r="8" spans="1:7" x14ac:dyDescent="0.25">
      <c r="A8" s="171" t="s">
        <v>91</v>
      </c>
      <c r="B8" s="80" t="s">
        <v>92</v>
      </c>
      <c r="C8" s="81"/>
      <c r="D8" s="82" t="s">
        <v>23</v>
      </c>
      <c r="E8" s="82"/>
      <c r="F8" s="83"/>
      <c r="G8" s="69" t="s">
        <v>93</v>
      </c>
    </row>
    <row r="9" spans="1:7" ht="30" x14ac:dyDescent="0.25">
      <c r="A9" s="172"/>
      <c r="B9" s="84" t="s">
        <v>94</v>
      </c>
      <c r="C9" s="71" t="s">
        <v>23</v>
      </c>
      <c r="D9" s="72"/>
      <c r="E9" s="72"/>
      <c r="F9" s="73"/>
      <c r="G9" s="74" t="s">
        <v>95</v>
      </c>
    </row>
    <row r="10" spans="1:7" x14ac:dyDescent="0.25">
      <c r="A10" s="172"/>
      <c r="B10" s="84" t="s">
        <v>96</v>
      </c>
      <c r="C10" s="71"/>
      <c r="D10" s="72"/>
      <c r="E10" s="72" t="s">
        <v>23</v>
      </c>
      <c r="F10" s="73"/>
      <c r="G10" s="74" t="s">
        <v>97</v>
      </c>
    </row>
    <row r="11" spans="1:7" ht="30" x14ac:dyDescent="0.25">
      <c r="A11" s="172"/>
      <c r="B11" s="84" t="s">
        <v>98</v>
      </c>
      <c r="C11" s="71"/>
      <c r="D11" s="72"/>
      <c r="E11" s="72" t="s">
        <v>23</v>
      </c>
      <c r="F11" s="73"/>
      <c r="G11" s="74" t="s">
        <v>99</v>
      </c>
    </row>
    <row r="12" spans="1:7" ht="30" x14ac:dyDescent="0.25">
      <c r="A12" s="172"/>
      <c r="B12" s="84" t="s">
        <v>100</v>
      </c>
      <c r="C12" s="71"/>
      <c r="D12" s="72" t="s">
        <v>23</v>
      </c>
      <c r="E12" s="72"/>
      <c r="F12" s="73"/>
      <c r="G12" s="74" t="s">
        <v>101</v>
      </c>
    </row>
    <row r="13" spans="1:7" ht="45" x14ac:dyDescent="0.25">
      <c r="A13" s="172"/>
      <c r="B13" s="84" t="s">
        <v>102</v>
      </c>
      <c r="C13" s="71"/>
      <c r="D13" s="72" t="s">
        <v>23</v>
      </c>
      <c r="E13" s="72"/>
      <c r="F13" s="73"/>
      <c r="G13" s="74" t="s">
        <v>103</v>
      </c>
    </row>
    <row r="14" spans="1:7" ht="60" x14ac:dyDescent="0.25">
      <c r="A14" s="172"/>
      <c r="B14" s="84" t="s">
        <v>104</v>
      </c>
      <c r="C14" s="71"/>
      <c r="D14" s="72" t="s">
        <v>23</v>
      </c>
      <c r="E14" s="72"/>
      <c r="F14" s="73"/>
      <c r="G14" s="74" t="s">
        <v>105</v>
      </c>
    </row>
    <row r="15" spans="1:7" ht="15.75" thickBot="1" x14ac:dyDescent="0.3">
      <c r="A15" s="173"/>
      <c r="B15" s="75" t="s">
        <v>12</v>
      </c>
      <c r="C15" s="76">
        <f>COUNTA(C8:C14)</f>
        <v>1</v>
      </c>
      <c r="D15" s="77">
        <f t="shared" ref="D15:F15" si="1">COUNTA(D8:D14)</f>
        <v>4</v>
      </c>
      <c r="E15" s="77">
        <f t="shared" si="1"/>
        <v>2</v>
      </c>
      <c r="F15" s="78">
        <f t="shared" si="1"/>
        <v>0</v>
      </c>
      <c r="G15" s="79"/>
    </row>
    <row r="16" spans="1:7" x14ac:dyDescent="0.25">
      <c r="A16" s="171" t="s">
        <v>106</v>
      </c>
      <c r="B16" s="65" t="s">
        <v>107</v>
      </c>
      <c r="C16" s="81"/>
      <c r="D16" s="82"/>
      <c r="E16" s="82" t="s">
        <v>23</v>
      </c>
      <c r="F16" s="83"/>
      <c r="G16" s="69" t="s">
        <v>108</v>
      </c>
    </row>
    <row r="17" spans="1:7" ht="30" x14ac:dyDescent="0.25">
      <c r="A17" s="172"/>
      <c r="B17" s="85" t="s">
        <v>109</v>
      </c>
      <c r="C17" s="71" t="s">
        <v>23</v>
      </c>
      <c r="D17" s="72"/>
      <c r="E17" s="72"/>
      <c r="F17" s="73"/>
      <c r="G17" s="74" t="s">
        <v>110</v>
      </c>
    </row>
    <row r="18" spans="1:7" ht="30" x14ac:dyDescent="0.25">
      <c r="A18" s="172"/>
      <c r="B18" s="85" t="s">
        <v>111</v>
      </c>
      <c r="C18" s="71"/>
      <c r="D18" s="72"/>
      <c r="E18" s="72" t="s">
        <v>23</v>
      </c>
      <c r="F18" s="73"/>
      <c r="G18" s="74" t="s">
        <v>112</v>
      </c>
    </row>
    <row r="19" spans="1:7" x14ac:dyDescent="0.25">
      <c r="A19" s="172"/>
      <c r="B19" s="70" t="s">
        <v>113</v>
      </c>
      <c r="C19" s="71"/>
      <c r="D19" s="72"/>
      <c r="E19" s="72"/>
      <c r="F19" s="73" t="s">
        <v>23</v>
      </c>
      <c r="G19" s="74" t="s">
        <v>114</v>
      </c>
    </row>
    <row r="20" spans="1:7" ht="30" x14ac:dyDescent="0.25">
      <c r="A20" s="172"/>
      <c r="B20" s="70" t="s">
        <v>115</v>
      </c>
      <c r="C20" s="71"/>
      <c r="D20" s="72"/>
      <c r="E20" s="72"/>
      <c r="F20" s="73" t="s">
        <v>23</v>
      </c>
      <c r="G20" s="74" t="s">
        <v>116</v>
      </c>
    </row>
    <row r="21" spans="1:7" x14ac:dyDescent="0.25">
      <c r="A21" s="172"/>
      <c r="B21" s="70" t="s">
        <v>117</v>
      </c>
      <c r="C21" s="71"/>
      <c r="D21" s="72"/>
      <c r="E21" s="72" t="s">
        <v>23</v>
      </c>
      <c r="F21" s="73"/>
      <c r="G21" s="74" t="s">
        <v>118</v>
      </c>
    </row>
    <row r="22" spans="1:7" ht="30" x14ac:dyDescent="0.25">
      <c r="A22" s="172"/>
      <c r="B22" s="70" t="s">
        <v>119</v>
      </c>
      <c r="C22" s="71"/>
      <c r="D22" s="72" t="s">
        <v>23</v>
      </c>
      <c r="E22" s="72"/>
      <c r="F22" s="73"/>
      <c r="G22" s="74" t="s">
        <v>120</v>
      </c>
    </row>
    <row r="23" spans="1:7" ht="30" x14ac:dyDescent="0.25">
      <c r="A23" s="172"/>
      <c r="B23" s="70" t="s">
        <v>121</v>
      </c>
      <c r="C23" s="71"/>
      <c r="D23" s="72" t="s">
        <v>23</v>
      </c>
      <c r="E23" s="72"/>
      <c r="F23" s="73"/>
      <c r="G23" s="74" t="s">
        <v>122</v>
      </c>
    </row>
    <row r="24" spans="1:7" ht="45" x14ac:dyDescent="0.25">
      <c r="A24" s="172"/>
      <c r="B24" s="70" t="s">
        <v>123</v>
      </c>
      <c r="C24" s="71"/>
      <c r="D24" s="72" t="s">
        <v>23</v>
      </c>
      <c r="E24" s="72"/>
      <c r="F24" s="73"/>
      <c r="G24" s="74" t="s">
        <v>124</v>
      </c>
    </row>
    <row r="25" spans="1:7" ht="45" x14ac:dyDescent="0.25">
      <c r="A25" s="172"/>
      <c r="B25" s="86" t="s">
        <v>125</v>
      </c>
      <c r="C25" s="71"/>
      <c r="D25" s="72" t="s">
        <v>23</v>
      </c>
      <c r="E25" s="72"/>
      <c r="F25" s="73"/>
      <c r="G25" s="74" t="s">
        <v>126</v>
      </c>
    </row>
    <row r="26" spans="1:7" ht="15.75" thickBot="1" x14ac:dyDescent="0.3">
      <c r="A26" s="173"/>
      <c r="B26" s="75" t="s">
        <v>12</v>
      </c>
      <c r="C26" s="76">
        <f>COUNTA(C16:C25)</f>
        <v>1</v>
      </c>
      <c r="D26" s="77">
        <f t="shared" ref="D26:F26" si="2">COUNTA(D16:D25)</f>
        <v>4</v>
      </c>
      <c r="E26" s="77">
        <f t="shared" si="2"/>
        <v>3</v>
      </c>
      <c r="F26" s="78">
        <f t="shared" si="2"/>
        <v>2</v>
      </c>
      <c r="G26" s="79"/>
    </row>
    <row r="27" spans="1:7" ht="30" x14ac:dyDescent="0.25">
      <c r="A27" s="174" t="s">
        <v>127</v>
      </c>
      <c r="B27" s="87" t="s">
        <v>128</v>
      </c>
      <c r="C27" s="81"/>
      <c r="D27" s="82"/>
      <c r="E27" s="82"/>
      <c r="F27" s="83" t="s">
        <v>23</v>
      </c>
      <c r="G27" s="69" t="s">
        <v>129</v>
      </c>
    </row>
    <row r="28" spans="1:7" x14ac:dyDescent="0.25">
      <c r="A28" s="175"/>
      <c r="B28" s="88" t="s">
        <v>130</v>
      </c>
      <c r="C28" s="71"/>
      <c r="D28" s="72"/>
      <c r="E28" s="72"/>
      <c r="F28" s="73" t="s">
        <v>23</v>
      </c>
      <c r="G28" s="74" t="s">
        <v>131</v>
      </c>
    </row>
    <row r="29" spans="1:7" x14ac:dyDescent="0.25">
      <c r="A29" s="175"/>
      <c r="B29" s="85" t="s">
        <v>132</v>
      </c>
      <c r="C29" s="71"/>
      <c r="D29" s="72"/>
      <c r="E29" s="72"/>
      <c r="F29" s="73" t="s">
        <v>23</v>
      </c>
      <c r="G29" s="74" t="s">
        <v>133</v>
      </c>
    </row>
    <row r="30" spans="1:7" x14ac:dyDescent="0.25">
      <c r="A30" s="175"/>
      <c r="B30" s="70" t="s">
        <v>134</v>
      </c>
      <c r="C30" s="71"/>
      <c r="D30" s="72"/>
      <c r="E30" s="72" t="s">
        <v>23</v>
      </c>
      <c r="F30" s="73"/>
      <c r="G30" s="74" t="s">
        <v>135</v>
      </c>
    </row>
    <row r="31" spans="1:7" ht="15.75" thickBot="1" x14ac:dyDescent="0.3">
      <c r="A31" s="176"/>
      <c r="B31" s="75" t="s">
        <v>12</v>
      </c>
      <c r="C31" s="76">
        <f>COUNTA(C27:C30)</f>
        <v>0</v>
      </c>
      <c r="D31" s="77">
        <f t="shared" ref="D31:F31" si="3">COUNTA(D27:D30)</f>
        <v>0</v>
      </c>
      <c r="E31" s="77">
        <f t="shared" si="3"/>
        <v>1</v>
      </c>
      <c r="F31" s="78">
        <f t="shared" si="3"/>
        <v>3</v>
      </c>
      <c r="G31" s="89"/>
    </row>
    <row r="32" spans="1:7" x14ac:dyDescent="0.25">
      <c r="A32" s="177" t="s">
        <v>80</v>
      </c>
      <c r="B32" s="178"/>
      <c r="C32" s="81">
        <f>C31+C26+C15+C7</f>
        <v>2</v>
      </c>
      <c r="D32" s="82">
        <f>D31+D26+D15+D7</f>
        <v>8</v>
      </c>
      <c r="E32" s="82">
        <f>E31+E26+E15+E7</f>
        <v>9</v>
      </c>
      <c r="F32" s="83">
        <f>F31+F26+F15+F7</f>
        <v>5</v>
      </c>
      <c r="G32" s="90"/>
    </row>
    <row r="33" spans="1:7" ht="15.75" thickBot="1" x14ac:dyDescent="0.3">
      <c r="A33" s="179"/>
      <c r="B33" s="180"/>
      <c r="C33" s="91">
        <f>(C32/24)</f>
        <v>8.3333333333333329E-2</v>
      </c>
      <c r="D33" s="91">
        <f t="shared" ref="D33:F33" si="4">(D32/24)</f>
        <v>0.33333333333333331</v>
      </c>
      <c r="E33" s="91">
        <f t="shared" si="4"/>
        <v>0.375</v>
      </c>
      <c r="F33" s="91">
        <f t="shared" si="4"/>
        <v>0.20833333333333334</v>
      </c>
      <c r="G33" s="92"/>
    </row>
  </sheetData>
  <mergeCells count="10">
    <mergeCell ref="A8:A15"/>
    <mergeCell ref="A16:A26"/>
    <mergeCell ref="A27:A31"/>
    <mergeCell ref="A32:B33"/>
    <mergeCell ref="A1:G1"/>
    <mergeCell ref="A2:A3"/>
    <mergeCell ref="B2:B3"/>
    <mergeCell ref="C2:F2"/>
    <mergeCell ref="G2:G3"/>
    <mergeCell ref="A4:A7"/>
  </mergeCells>
  <pageMargins left="1.1023622047244095" right="0.70866141732283461" top="0.74803149606299213" bottom="0.74803149606299213" header="0.31496062992125984" footer="0.31496062992125984"/>
  <pageSetup scale="9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16" zoomScale="87" zoomScaleNormal="87" workbookViewId="0">
      <selection activeCell="J39" sqref="J39"/>
    </sheetView>
  </sheetViews>
  <sheetFormatPr baseColWidth="10" defaultRowHeight="15" x14ac:dyDescent="0.25"/>
  <cols>
    <col min="1" max="1" width="20.7109375" customWidth="1"/>
    <col min="2" max="2" width="33.7109375" style="1" customWidth="1"/>
    <col min="3" max="6" width="5.7109375" style="2" customWidth="1"/>
    <col min="7" max="7" width="40.7109375" style="37" customWidth="1"/>
  </cols>
  <sheetData>
    <row r="1" spans="1:7" ht="27" thickBot="1" x14ac:dyDescent="0.45">
      <c r="A1" s="153" t="s">
        <v>136</v>
      </c>
      <c r="B1" s="153"/>
      <c r="C1" s="153"/>
      <c r="D1" s="153"/>
      <c r="E1" s="153"/>
      <c r="F1" s="153"/>
      <c r="G1" s="153"/>
    </row>
    <row r="2" spans="1:7" x14ac:dyDescent="0.25">
      <c r="A2" s="182" t="s">
        <v>1</v>
      </c>
      <c r="B2" s="184" t="s">
        <v>2</v>
      </c>
      <c r="C2" s="186" t="s">
        <v>82</v>
      </c>
      <c r="D2" s="187"/>
      <c r="E2" s="187"/>
      <c r="F2" s="188"/>
      <c r="G2" s="189" t="s">
        <v>83</v>
      </c>
    </row>
    <row r="3" spans="1:7" ht="15.75" thickBot="1" x14ac:dyDescent="0.3">
      <c r="A3" s="183"/>
      <c r="B3" s="185"/>
      <c r="C3" s="62">
        <v>1</v>
      </c>
      <c r="D3" s="63">
        <v>2</v>
      </c>
      <c r="E3" s="63">
        <v>3</v>
      </c>
      <c r="F3" s="64">
        <v>4</v>
      </c>
      <c r="G3" s="190"/>
    </row>
    <row r="4" spans="1:7" ht="15" customHeight="1" x14ac:dyDescent="0.25">
      <c r="A4" s="174" t="s">
        <v>137</v>
      </c>
      <c r="B4" s="93" t="s">
        <v>138</v>
      </c>
      <c r="C4" s="66"/>
      <c r="D4" s="67" t="s">
        <v>23</v>
      </c>
      <c r="E4" s="67"/>
      <c r="F4" s="68"/>
      <c r="G4" s="69" t="s">
        <v>139</v>
      </c>
    </row>
    <row r="5" spans="1:7" ht="30" x14ac:dyDescent="0.25">
      <c r="A5" s="175"/>
      <c r="B5" s="94" t="s">
        <v>140</v>
      </c>
      <c r="C5" s="71" t="s">
        <v>23</v>
      </c>
      <c r="D5" s="72"/>
      <c r="E5" s="72"/>
      <c r="F5" s="73"/>
      <c r="G5" s="74" t="s">
        <v>141</v>
      </c>
    </row>
    <row r="6" spans="1:7" ht="45" x14ac:dyDescent="0.25">
      <c r="A6" s="175"/>
      <c r="B6" s="94" t="s">
        <v>142</v>
      </c>
      <c r="C6" s="71"/>
      <c r="D6" s="72" t="s">
        <v>23</v>
      </c>
      <c r="E6" s="72"/>
      <c r="F6" s="73"/>
      <c r="G6" s="74" t="s">
        <v>143</v>
      </c>
    </row>
    <row r="7" spans="1:7" ht="30" x14ac:dyDescent="0.25">
      <c r="A7" s="175"/>
      <c r="B7" s="94" t="s">
        <v>144</v>
      </c>
      <c r="C7" s="71"/>
      <c r="D7" s="72"/>
      <c r="E7" s="72" t="s">
        <v>23</v>
      </c>
      <c r="F7" s="73"/>
      <c r="G7" s="74" t="s">
        <v>145</v>
      </c>
    </row>
    <row r="8" spans="1:7" ht="30" x14ac:dyDescent="0.25">
      <c r="A8" s="175"/>
      <c r="B8" s="94" t="s">
        <v>146</v>
      </c>
      <c r="C8" s="71"/>
      <c r="D8" s="72" t="s">
        <v>23</v>
      </c>
      <c r="E8" s="72"/>
      <c r="F8" s="73"/>
      <c r="G8" s="74" t="s">
        <v>147</v>
      </c>
    </row>
    <row r="9" spans="1:7" ht="15.75" thickBot="1" x14ac:dyDescent="0.3">
      <c r="A9" s="176"/>
      <c r="B9" s="95" t="s">
        <v>12</v>
      </c>
      <c r="C9" s="76">
        <f>COUNTA(C4:C8)</f>
        <v>1</v>
      </c>
      <c r="D9" s="76">
        <f t="shared" ref="D9:F9" si="0">COUNTA(D4:D8)</f>
        <v>3</v>
      </c>
      <c r="E9" s="76">
        <f t="shared" si="0"/>
        <v>1</v>
      </c>
      <c r="F9" s="76">
        <f t="shared" si="0"/>
        <v>0</v>
      </c>
      <c r="G9" s="79"/>
    </row>
    <row r="10" spans="1:7" ht="45" x14ac:dyDescent="0.25">
      <c r="A10" s="171" t="s">
        <v>148</v>
      </c>
      <c r="B10" s="96" t="s">
        <v>149</v>
      </c>
      <c r="C10" s="66"/>
      <c r="D10" s="67" t="s">
        <v>23</v>
      </c>
      <c r="E10" s="67"/>
      <c r="F10" s="68"/>
      <c r="G10" s="69" t="s">
        <v>150</v>
      </c>
    </row>
    <row r="11" spans="1:7" ht="45" x14ac:dyDescent="0.25">
      <c r="A11" s="172"/>
      <c r="B11" s="97" t="s">
        <v>151</v>
      </c>
      <c r="C11" s="71"/>
      <c r="D11" s="72"/>
      <c r="E11" s="72" t="s">
        <v>23</v>
      </c>
      <c r="F11" s="73"/>
      <c r="G11" s="74" t="s">
        <v>152</v>
      </c>
    </row>
    <row r="12" spans="1:7" ht="30" x14ac:dyDescent="0.25">
      <c r="A12" s="172"/>
      <c r="B12" s="97" t="s">
        <v>153</v>
      </c>
      <c r="C12" s="71"/>
      <c r="D12" s="72" t="s">
        <v>23</v>
      </c>
      <c r="E12" s="72"/>
      <c r="F12" s="73"/>
      <c r="G12" s="74" t="s">
        <v>154</v>
      </c>
    </row>
    <row r="13" spans="1:7" ht="30" x14ac:dyDescent="0.25">
      <c r="A13" s="172"/>
      <c r="B13" s="97" t="s">
        <v>155</v>
      </c>
      <c r="C13" s="71"/>
      <c r="D13" s="72"/>
      <c r="E13" s="72" t="s">
        <v>23</v>
      </c>
      <c r="F13" s="73"/>
      <c r="G13" s="74" t="s">
        <v>156</v>
      </c>
    </row>
    <row r="14" spans="1:7" ht="15.75" thickBot="1" x14ac:dyDescent="0.3">
      <c r="A14" s="173"/>
      <c r="B14" s="95" t="s">
        <v>12</v>
      </c>
      <c r="C14" s="98">
        <f>COUNTA(C10:C13)</f>
        <v>0</v>
      </c>
      <c r="D14" s="98">
        <f t="shared" ref="D14:F14" si="1">COUNTA(D10:D13)</f>
        <v>2</v>
      </c>
      <c r="E14" s="98">
        <f t="shared" si="1"/>
        <v>2</v>
      </c>
      <c r="F14" s="98">
        <f t="shared" si="1"/>
        <v>0</v>
      </c>
      <c r="G14" s="79"/>
    </row>
    <row r="15" spans="1:7" ht="45" x14ac:dyDescent="0.25">
      <c r="A15" s="191" t="s">
        <v>157</v>
      </c>
      <c r="B15" s="99" t="s">
        <v>158</v>
      </c>
      <c r="C15" s="66" t="s">
        <v>23</v>
      </c>
      <c r="D15" s="67"/>
      <c r="E15" s="67"/>
      <c r="F15" s="68"/>
      <c r="G15" s="69" t="s">
        <v>159</v>
      </c>
    </row>
    <row r="16" spans="1:7" ht="30" x14ac:dyDescent="0.25">
      <c r="A16" s="172"/>
      <c r="B16" s="100" t="s">
        <v>160</v>
      </c>
      <c r="C16" s="71"/>
      <c r="D16" s="72"/>
      <c r="E16" s="72" t="s">
        <v>23</v>
      </c>
      <c r="F16" s="73"/>
      <c r="G16" s="74" t="s">
        <v>161</v>
      </c>
    </row>
    <row r="17" spans="1:7" x14ac:dyDescent="0.25">
      <c r="A17" s="172"/>
      <c r="B17" s="100" t="s">
        <v>162</v>
      </c>
      <c r="C17" s="71"/>
      <c r="D17" s="72" t="s">
        <v>23</v>
      </c>
      <c r="E17" s="72"/>
      <c r="F17" s="73"/>
      <c r="G17" s="74" t="s">
        <v>163</v>
      </c>
    </row>
    <row r="18" spans="1:7" ht="30" x14ac:dyDescent="0.25">
      <c r="A18" s="172"/>
      <c r="B18" s="100" t="s">
        <v>164</v>
      </c>
      <c r="C18" s="71"/>
      <c r="D18" s="72"/>
      <c r="E18" s="72" t="s">
        <v>23</v>
      </c>
      <c r="F18" s="73"/>
      <c r="G18" s="74" t="s">
        <v>165</v>
      </c>
    </row>
    <row r="19" spans="1:7" ht="15.75" thickBot="1" x14ac:dyDescent="0.3">
      <c r="A19" s="173"/>
      <c r="B19" s="101" t="s">
        <v>12</v>
      </c>
      <c r="C19" s="76">
        <f>COUNTA(C15:C18)</f>
        <v>1</v>
      </c>
      <c r="D19" s="77">
        <f t="shared" ref="D19:F19" si="2">COUNTA(D15:D18)</f>
        <v>1</v>
      </c>
      <c r="E19" s="77">
        <f t="shared" si="2"/>
        <v>2</v>
      </c>
      <c r="F19" s="78">
        <f t="shared" si="2"/>
        <v>0</v>
      </c>
      <c r="G19" s="89"/>
    </row>
    <row r="20" spans="1:7" ht="30" x14ac:dyDescent="0.25">
      <c r="A20" s="174" t="s">
        <v>166</v>
      </c>
      <c r="B20" s="96" t="s">
        <v>167</v>
      </c>
      <c r="C20" s="81"/>
      <c r="D20" s="82"/>
      <c r="E20" s="82" t="s">
        <v>23</v>
      </c>
      <c r="F20" s="102"/>
      <c r="G20" s="103" t="s">
        <v>168</v>
      </c>
    </row>
    <row r="21" spans="1:7" ht="30" x14ac:dyDescent="0.25">
      <c r="A21" s="175"/>
      <c r="B21" s="97" t="s">
        <v>169</v>
      </c>
      <c r="C21" s="71"/>
      <c r="D21" s="72" t="s">
        <v>23</v>
      </c>
      <c r="E21" s="72"/>
      <c r="F21" s="104"/>
      <c r="G21" s="105" t="s">
        <v>170</v>
      </c>
    </row>
    <row r="22" spans="1:7" ht="30" x14ac:dyDescent="0.25">
      <c r="A22" s="175"/>
      <c r="B22" s="94" t="s">
        <v>171</v>
      </c>
      <c r="C22" s="71"/>
      <c r="D22" s="72"/>
      <c r="E22" s="72" t="s">
        <v>23</v>
      </c>
      <c r="F22" s="104"/>
      <c r="G22" s="105" t="s">
        <v>172</v>
      </c>
    </row>
    <row r="23" spans="1:7" ht="30" x14ac:dyDescent="0.25">
      <c r="A23" s="175"/>
      <c r="B23" s="94" t="s">
        <v>173</v>
      </c>
      <c r="C23" s="71"/>
      <c r="D23" s="72"/>
      <c r="E23" s="72" t="s">
        <v>23</v>
      </c>
      <c r="F23" s="104"/>
      <c r="G23" s="105" t="s">
        <v>174</v>
      </c>
    </row>
    <row r="24" spans="1:7" ht="45" x14ac:dyDescent="0.25">
      <c r="A24" s="175"/>
      <c r="B24" s="97" t="s">
        <v>175</v>
      </c>
      <c r="C24" s="71"/>
      <c r="D24" s="72" t="s">
        <v>23</v>
      </c>
      <c r="E24" s="72"/>
      <c r="F24" s="104"/>
      <c r="G24" s="105" t="s">
        <v>176</v>
      </c>
    </row>
    <row r="25" spans="1:7" x14ac:dyDescent="0.25">
      <c r="A25" s="192"/>
      <c r="B25" s="106" t="s">
        <v>177</v>
      </c>
      <c r="C25" s="98" t="s">
        <v>23</v>
      </c>
      <c r="D25" s="107"/>
      <c r="E25" s="107"/>
      <c r="F25" s="108"/>
      <c r="G25" s="105" t="s">
        <v>178</v>
      </c>
    </row>
    <row r="26" spans="1:7" ht="15.75" thickBot="1" x14ac:dyDescent="0.3">
      <c r="A26" s="176"/>
      <c r="B26" s="95" t="s">
        <v>12</v>
      </c>
      <c r="C26" s="98">
        <f>COUNTA(C20:C25)</f>
        <v>1</v>
      </c>
      <c r="D26" s="98">
        <f t="shared" ref="D26:F26" si="3">COUNTA(D20:D25)</f>
        <v>2</v>
      </c>
      <c r="E26" s="98">
        <f t="shared" si="3"/>
        <v>3</v>
      </c>
      <c r="F26" s="109">
        <f t="shared" si="3"/>
        <v>0</v>
      </c>
      <c r="G26" s="110"/>
    </row>
    <row r="27" spans="1:7" x14ac:dyDescent="0.25">
      <c r="A27" s="177" t="s">
        <v>80</v>
      </c>
      <c r="B27" s="178"/>
      <c r="C27" s="66">
        <f>C9+C14+C19+C26</f>
        <v>3</v>
      </c>
      <c r="D27" s="66">
        <f t="shared" ref="D27:F27" si="4">D9+D14+D19+D26</f>
        <v>8</v>
      </c>
      <c r="E27" s="66">
        <f t="shared" si="4"/>
        <v>8</v>
      </c>
      <c r="F27" s="111">
        <f t="shared" si="4"/>
        <v>0</v>
      </c>
      <c r="G27" s="112"/>
    </row>
    <row r="28" spans="1:7" ht="15.75" thickBot="1" x14ac:dyDescent="0.3">
      <c r="A28" s="179"/>
      <c r="B28" s="180"/>
      <c r="C28" s="76">
        <f>C27/19</f>
        <v>0.15789473684210525</v>
      </c>
      <c r="D28" s="76">
        <f t="shared" ref="D28:F28" si="5">D27/19</f>
        <v>0.42105263157894735</v>
      </c>
      <c r="E28" s="76">
        <f t="shared" si="5"/>
        <v>0.42105263157894735</v>
      </c>
      <c r="F28" s="76">
        <f t="shared" si="5"/>
        <v>0</v>
      </c>
      <c r="G28" s="113"/>
    </row>
  </sheetData>
  <mergeCells count="10">
    <mergeCell ref="A10:A14"/>
    <mergeCell ref="A15:A19"/>
    <mergeCell ref="A20:A26"/>
    <mergeCell ref="A27:B28"/>
    <mergeCell ref="A1:G1"/>
    <mergeCell ref="A2:A3"/>
    <mergeCell ref="B2:B3"/>
    <mergeCell ref="C2:F2"/>
    <mergeCell ref="G2:G3"/>
    <mergeCell ref="A4:A9"/>
  </mergeCells>
  <pageMargins left="0.70866141732283472" right="0.70866141732283472" top="0.74803149606299213" bottom="0.74803149606299213" header="0.31496062992125984" footer="0.31496062992125984"/>
  <pageSetup orientation="landscape" r:id="rId1"/>
  <headerFooter>
    <oddHeader>&amp;CAUTOEVALUACION 2014</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7" zoomScaleNormal="100" workbookViewId="0">
      <selection activeCell="I44" sqref="I44"/>
    </sheetView>
  </sheetViews>
  <sheetFormatPr baseColWidth="10" defaultRowHeight="15" x14ac:dyDescent="0.2"/>
  <cols>
    <col min="1" max="1" width="21" style="114" customWidth="1"/>
    <col min="2" max="2" width="27.42578125" style="114" customWidth="1"/>
    <col min="3" max="3" width="5.5703125" style="114" customWidth="1"/>
    <col min="4" max="4" width="5.42578125" style="114" customWidth="1"/>
    <col min="5" max="5" width="5.28515625" style="114" customWidth="1"/>
    <col min="6" max="6" width="5.85546875" style="114" customWidth="1"/>
    <col min="7" max="7" width="47.7109375" style="114" customWidth="1"/>
    <col min="8" max="16384" width="11.42578125" style="114"/>
  </cols>
  <sheetData>
    <row r="1" spans="1:7" ht="30" customHeight="1" thickBot="1" x14ac:dyDescent="0.25">
      <c r="A1" s="204" t="s">
        <v>211</v>
      </c>
      <c r="B1" s="205"/>
      <c r="C1" s="205"/>
      <c r="D1" s="205"/>
      <c r="E1" s="205"/>
      <c r="F1" s="205"/>
      <c r="G1" s="206"/>
    </row>
    <row r="2" spans="1:7" ht="16.5" thickBot="1" x14ac:dyDescent="0.25">
      <c r="A2" s="207" t="s">
        <v>2</v>
      </c>
      <c r="B2" s="207" t="s">
        <v>1</v>
      </c>
      <c r="C2" s="207" t="s">
        <v>82</v>
      </c>
      <c r="D2" s="207"/>
      <c r="E2" s="207"/>
      <c r="F2" s="207"/>
      <c r="G2" s="207" t="s">
        <v>83</v>
      </c>
    </row>
    <row r="3" spans="1:7" ht="16.5" thickBot="1" x14ac:dyDescent="0.25">
      <c r="A3" s="207"/>
      <c r="B3" s="207"/>
      <c r="C3" s="142">
        <v>1</v>
      </c>
      <c r="D3" s="142">
        <v>2</v>
      </c>
      <c r="E3" s="142">
        <v>3</v>
      </c>
      <c r="F3" s="142">
        <v>4</v>
      </c>
      <c r="G3" s="208"/>
    </row>
    <row r="4" spans="1:7" s="135" customFormat="1" ht="51.75" thickBot="1" x14ac:dyDescent="0.25">
      <c r="A4" s="193" t="s">
        <v>210</v>
      </c>
      <c r="B4" s="121" t="s">
        <v>209</v>
      </c>
      <c r="C4" s="118"/>
      <c r="D4" s="118" t="s">
        <v>6</v>
      </c>
      <c r="E4" s="118"/>
      <c r="F4" s="127"/>
      <c r="G4" s="141" t="s">
        <v>208</v>
      </c>
    </row>
    <row r="5" spans="1:7" s="135" customFormat="1" ht="39" thickBot="1" x14ac:dyDescent="0.25">
      <c r="A5" s="194"/>
      <c r="B5" s="140" t="s">
        <v>207</v>
      </c>
      <c r="C5" s="118"/>
      <c r="D5" s="118"/>
      <c r="E5" s="118" t="s">
        <v>6</v>
      </c>
      <c r="F5" s="127"/>
      <c r="G5" s="138" t="s">
        <v>206</v>
      </c>
    </row>
    <row r="6" spans="1:7" s="135" customFormat="1" ht="26.25" thickBot="1" x14ac:dyDescent="0.25">
      <c r="A6" s="194"/>
      <c r="B6" s="118" t="s">
        <v>205</v>
      </c>
      <c r="C6" s="118"/>
      <c r="D6" s="118"/>
      <c r="E6" s="118" t="s">
        <v>6</v>
      </c>
      <c r="F6" s="139"/>
      <c r="G6" s="138" t="s">
        <v>204</v>
      </c>
    </row>
    <row r="7" spans="1:7" s="135" customFormat="1" ht="39.75" customHeight="1" thickBot="1" x14ac:dyDescent="0.25">
      <c r="A7" s="194"/>
      <c r="B7" s="122" t="s">
        <v>203</v>
      </c>
      <c r="C7" s="122" t="s">
        <v>23</v>
      </c>
      <c r="D7" s="121"/>
      <c r="E7" s="122"/>
      <c r="F7" s="137"/>
      <c r="G7" s="136" t="s">
        <v>202</v>
      </c>
    </row>
    <row r="8" spans="1:7" ht="16.5" customHeight="1" thickBot="1" x14ac:dyDescent="0.25">
      <c r="A8" s="195"/>
      <c r="B8" s="119" t="s">
        <v>12</v>
      </c>
      <c r="C8" s="118">
        <f>COUNTA(C4:C7)</f>
        <v>1</v>
      </c>
      <c r="D8" s="118">
        <f>COUNTA(D4:D7)</f>
        <v>1</v>
      </c>
      <c r="E8" s="118">
        <f>COUNTA(E4:E7)</f>
        <v>2</v>
      </c>
      <c r="F8" s="118">
        <f>COUNTA(F4:F7)</f>
        <v>0</v>
      </c>
      <c r="G8" s="134"/>
    </row>
    <row r="9" spans="1:7" ht="37.5" customHeight="1" thickBot="1" x14ac:dyDescent="0.25">
      <c r="A9" s="193" t="s">
        <v>201</v>
      </c>
      <c r="B9" s="122" t="s">
        <v>200</v>
      </c>
      <c r="C9" s="121"/>
      <c r="D9" s="121"/>
      <c r="E9" s="121" t="s">
        <v>6</v>
      </c>
      <c r="F9" s="122"/>
      <c r="G9" s="132" t="s">
        <v>199</v>
      </c>
    </row>
    <row r="10" spans="1:7" ht="34.5" customHeight="1" x14ac:dyDescent="0.2">
      <c r="A10" s="194"/>
      <c r="B10" s="193" t="s">
        <v>198</v>
      </c>
      <c r="C10" s="122"/>
      <c r="D10" s="193"/>
      <c r="E10" s="193"/>
      <c r="F10" s="122" t="s">
        <v>6</v>
      </c>
      <c r="G10" s="202" t="s">
        <v>197</v>
      </c>
    </row>
    <row r="11" spans="1:7" ht="16.5" customHeight="1" thickBot="1" x14ac:dyDescent="0.25">
      <c r="A11" s="194"/>
      <c r="B11" s="195"/>
      <c r="C11" s="133"/>
      <c r="D11" s="195"/>
      <c r="E11" s="195"/>
      <c r="F11" s="133"/>
      <c r="G11" s="203"/>
    </row>
    <row r="12" spans="1:7" ht="39" thickBot="1" x14ac:dyDescent="0.25">
      <c r="A12" s="194"/>
      <c r="B12" s="122" t="s">
        <v>196</v>
      </c>
      <c r="C12" s="122"/>
      <c r="D12" s="122"/>
      <c r="E12" s="121"/>
      <c r="F12" s="121" t="s">
        <v>6</v>
      </c>
      <c r="G12" s="132" t="s">
        <v>195</v>
      </c>
    </row>
    <row r="13" spans="1:7" ht="50.25" customHeight="1" thickBot="1" x14ac:dyDescent="0.25">
      <c r="A13" s="194"/>
      <c r="B13" s="122" t="s">
        <v>194</v>
      </c>
      <c r="C13" s="121"/>
      <c r="D13" s="121"/>
      <c r="E13" s="121"/>
      <c r="F13" s="121" t="s">
        <v>6</v>
      </c>
      <c r="G13" s="131" t="s">
        <v>193</v>
      </c>
    </row>
    <row r="14" spans="1:7" ht="16.5" customHeight="1" thickBot="1" x14ac:dyDescent="0.25">
      <c r="A14" s="195"/>
      <c r="B14" s="119" t="s">
        <v>12</v>
      </c>
      <c r="C14" s="118">
        <f>COUNTA(C9:C13)</f>
        <v>0</v>
      </c>
      <c r="D14" s="118">
        <f>COUNTA(D9:D13)</f>
        <v>0</v>
      </c>
      <c r="E14" s="118">
        <f>COUNTA(E9:E13)</f>
        <v>1</v>
      </c>
      <c r="F14" s="118">
        <f>COUNTA(F9:F13)</f>
        <v>3</v>
      </c>
      <c r="G14" s="130"/>
    </row>
    <row r="15" spans="1:7" ht="42" customHeight="1" thickBot="1" x14ac:dyDescent="0.25">
      <c r="A15" s="193" t="s">
        <v>192</v>
      </c>
      <c r="B15" s="121" t="s">
        <v>191</v>
      </c>
      <c r="C15" s="121"/>
      <c r="D15" s="121"/>
      <c r="E15" s="121" t="s">
        <v>6</v>
      </c>
      <c r="F15" s="121"/>
      <c r="G15" s="120" t="s">
        <v>190</v>
      </c>
    </row>
    <row r="16" spans="1:7" ht="35.25" customHeight="1" thickBot="1" x14ac:dyDescent="0.25">
      <c r="A16" s="194"/>
      <c r="B16" s="118" t="s">
        <v>189</v>
      </c>
      <c r="C16" s="118"/>
      <c r="D16" s="118"/>
      <c r="E16" s="118" t="s">
        <v>6</v>
      </c>
      <c r="F16" s="118"/>
      <c r="G16" s="123" t="s">
        <v>188</v>
      </c>
    </row>
    <row r="17" spans="1:7" ht="41.25" customHeight="1" thickBot="1" x14ac:dyDescent="0.25">
      <c r="A17" s="194"/>
      <c r="B17" s="122" t="s">
        <v>187</v>
      </c>
      <c r="C17" s="122"/>
      <c r="D17" s="122"/>
      <c r="E17" s="121" t="s">
        <v>6</v>
      </c>
      <c r="F17" s="122"/>
      <c r="G17" s="120" t="s">
        <v>186</v>
      </c>
    </row>
    <row r="18" spans="1:7" ht="16.5" customHeight="1" thickBot="1" x14ac:dyDescent="0.25">
      <c r="A18" s="195"/>
      <c r="B18" s="119" t="s">
        <v>12</v>
      </c>
      <c r="C18" s="118">
        <f>COUNTA(C15:C17)</f>
        <v>0</v>
      </c>
      <c r="D18" s="118">
        <f>COUNTA(D15:D17)</f>
        <v>0</v>
      </c>
      <c r="E18" s="118">
        <f>COUNTA(E15:E17)</f>
        <v>3</v>
      </c>
      <c r="F18" s="118">
        <f>COUNTA(F15:F17)</f>
        <v>0</v>
      </c>
      <c r="G18" s="129"/>
    </row>
    <row r="19" spans="1:7" ht="93.75" customHeight="1" thickBot="1" x14ac:dyDescent="0.25">
      <c r="A19" s="193" t="s">
        <v>185</v>
      </c>
      <c r="B19" s="122" t="s">
        <v>184</v>
      </c>
      <c r="C19" s="128" t="s">
        <v>23</v>
      </c>
      <c r="D19" s="127"/>
      <c r="E19" s="118"/>
      <c r="F19" s="118"/>
      <c r="G19" s="126" t="s">
        <v>183</v>
      </c>
    </row>
    <row r="20" spans="1:7" ht="39" thickBot="1" x14ac:dyDescent="0.25">
      <c r="A20" s="194"/>
      <c r="B20" s="125" t="s">
        <v>182</v>
      </c>
      <c r="C20" s="118"/>
      <c r="D20" s="124"/>
      <c r="E20" s="118" t="s">
        <v>6</v>
      </c>
      <c r="F20" s="118"/>
      <c r="G20" s="123" t="s">
        <v>181</v>
      </c>
    </row>
    <row r="21" spans="1:7" ht="56.25" customHeight="1" thickBot="1" x14ac:dyDescent="0.25">
      <c r="A21" s="194"/>
      <c r="B21" s="122" t="s">
        <v>180</v>
      </c>
      <c r="C21" s="121" t="s">
        <v>6</v>
      </c>
      <c r="D21" s="121"/>
      <c r="E21" s="121"/>
      <c r="F21" s="121"/>
      <c r="G21" s="120" t="s">
        <v>179</v>
      </c>
    </row>
    <row r="22" spans="1:7" ht="16.5" customHeight="1" thickBot="1" x14ac:dyDescent="0.25">
      <c r="A22" s="195"/>
      <c r="B22" s="119" t="s">
        <v>12</v>
      </c>
      <c r="C22" s="118">
        <f>COUNTA(C19:C21)</f>
        <v>2</v>
      </c>
      <c r="D22" s="118">
        <f>COUNTA(D19:D21)</f>
        <v>0</v>
      </c>
      <c r="E22" s="118">
        <f>COUNTA(E19:E21)</f>
        <v>1</v>
      </c>
      <c r="F22" s="118">
        <f>COUNTA(F19:F21)</f>
        <v>0</v>
      </c>
      <c r="G22" s="117"/>
    </row>
    <row r="23" spans="1:7" ht="15.75" customHeight="1" thickBot="1" x14ac:dyDescent="0.25">
      <c r="A23" s="196" t="s">
        <v>80</v>
      </c>
      <c r="B23" s="197"/>
      <c r="C23" s="116">
        <f>C8+C14+C18+C22</f>
        <v>3</v>
      </c>
      <c r="D23" s="116">
        <f>D8+D14+D18+D22</f>
        <v>1</v>
      </c>
      <c r="E23" s="116">
        <f>E8+E14+E18+E22</f>
        <v>7</v>
      </c>
      <c r="F23" s="116">
        <f>F8+F14+F18+F22</f>
        <v>3</v>
      </c>
      <c r="G23" s="200"/>
    </row>
    <row r="24" spans="1:7" ht="16.5" customHeight="1" thickBot="1" x14ac:dyDescent="0.25">
      <c r="A24" s="198"/>
      <c r="B24" s="199"/>
      <c r="C24" s="115">
        <f>C23/14</f>
        <v>0.21428571428571427</v>
      </c>
      <c r="D24" s="115">
        <f>D23/14</f>
        <v>7.1428571428571425E-2</v>
      </c>
      <c r="E24" s="115">
        <f>E23/14</f>
        <v>0.5</v>
      </c>
      <c r="F24" s="115">
        <f>F23/14</f>
        <v>0.21428571428571427</v>
      </c>
      <c r="G24" s="201"/>
    </row>
  </sheetData>
  <mergeCells count="15">
    <mergeCell ref="A1:G1"/>
    <mergeCell ref="A2:A3"/>
    <mergeCell ref="B2:B3"/>
    <mergeCell ref="C2:F2"/>
    <mergeCell ref="G2:G3"/>
    <mergeCell ref="A23:B24"/>
    <mergeCell ref="G23:G24"/>
    <mergeCell ref="G10:G11"/>
    <mergeCell ref="D10:D11"/>
    <mergeCell ref="E10:E11"/>
    <mergeCell ref="A4:A8"/>
    <mergeCell ref="A9:A14"/>
    <mergeCell ref="A15:A18"/>
    <mergeCell ref="A19:A22"/>
    <mergeCell ref="B10:B11"/>
  </mergeCells>
  <pageMargins left="0.25" right="0.25" top="0.75" bottom="0.75" header="0.3" footer="0.3"/>
  <pageSetup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abSelected="1" workbookViewId="0">
      <selection activeCell="B5" sqref="B5"/>
    </sheetView>
  </sheetViews>
  <sheetFormatPr baseColWidth="10" defaultRowHeight="15" x14ac:dyDescent="0.25"/>
  <cols>
    <col min="1" max="1" width="33" bestFit="1" customWidth="1"/>
    <col min="2" max="5" width="3" bestFit="1" customWidth="1"/>
  </cols>
  <sheetData>
    <row r="1" spans="1:6" x14ac:dyDescent="0.25">
      <c r="A1" t="s">
        <v>212</v>
      </c>
    </row>
    <row r="2" spans="1:6" ht="15.75" thickBot="1" x14ac:dyDescent="0.3"/>
    <row r="3" spans="1:6" ht="15.75" thickBot="1" x14ac:dyDescent="0.3">
      <c r="A3" s="143"/>
      <c r="B3" s="209" t="s">
        <v>215</v>
      </c>
      <c r="C3" s="209"/>
      <c r="D3" s="209"/>
      <c r="E3" s="210"/>
      <c r="F3" s="211" t="s">
        <v>220</v>
      </c>
    </row>
    <row r="4" spans="1:6" ht="15.75" thickBot="1" x14ac:dyDescent="0.3">
      <c r="A4" s="143" t="s">
        <v>214</v>
      </c>
      <c r="B4" s="145">
        <v>1</v>
      </c>
      <c r="C4" s="145">
        <v>2</v>
      </c>
      <c r="D4" s="145">
        <v>3</v>
      </c>
      <c r="E4" s="146">
        <v>4</v>
      </c>
      <c r="F4" s="211"/>
    </row>
    <row r="5" spans="1:6" ht="15.75" thickBot="1" x14ac:dyDescent="0.3">
      <c r="A5" s="143" t="s">
        <v>216</v>
      </c>
      <c r="B5" s="145">
        <f>Directiva!C43</f>
        <v>5</v>
      </c>
      <c r="C5" s="145">
        <f>Directiva!D43</f>
        <v>4</v>
      </c>
      <c r="D5" s="145">
        <f>Directiva!E43</f>
        <v>19</v>
      </c>
      <c r="E5" s="146">
        <f>Directiva!F43</f>
        <v>5</v>
      </c>
      <c r="F5" s="144">
        <f>SUM(B5:E5)</f>
        <v>33</v>
      </c>
    </row>
    <row r="6" spans="1:6" ht="15.75" thickBot="1" x14ac:dyDescent="0.3">
      <c r="A6" s="143" t="s">
        <v>217</v>
      </c>
      <c r="B6" s="145">
        <f>'Administrativa y financiera'!C32</f>
        <v>2</v>
      </c>
      <c r="C6" s="145">
        <f>'Administrativa y financiera'!D32</f>
        <v>8</v>
      </c>
      <c r="D6" s="145">
        <f>'Administrativa y financiera'!E32</f>
        <v>9</v>
      </c>
      <c r="E6" s="146">
        <f>'Administrativa y financiera'!F32</f>
        <v>5</v>
      </c>
      <c r="F6" s="144">
        <f t="shared" ref="F6:F8" si="0">SUM(B6:E6)</f>
        <v>24</v>
      </c>
    </row>
    <row r="7" spans="1:6" ht="15.75" thickBot="1" x14ac:dyDescent="0.3">
      <c r="A7" s="143" t="s">
        <v>218</v>
      </c>
      <c r="B7" s="145">
        <f>Académica!C27</f>
        <v>3</v>
      </c>
      <c r="C7" s="145">
        <f>Académica!D27</f>
        <v>8</v>
      </c>
      <c r="D7" s="145">
        <f>Académica!E27</f>
        <v>8</v>
      </c>
      <c r="E7" s="146">
        <f>Académica!F27</f>
        <v>0</v>
      </c>
      <c r="F7" s="144">
        <f t="shared" si="0"/>
        <v>19</v>
      </c>
    </row>
    <row r="8" spans="1:6" ht="15.75" thickBot="1" x14ac:dyDescent="0.3">
      <c r="A8" s="143" t="s">
        <v>219</v>
      </c>
      <c r="B8" s="145">
        <f>Comunidad!C23</f>
        <v>3</v>
      </c>
      <c r="C8" s="145">
        <f>Comunidad!D23</f>
        <v>1</v>
      </c>
      <c r="D8" s="145">
        <f>Comunidad!E23</f>
        <v>7</v>
      </c>
      <c r="E8" s="146">
        <f>Comunidad!F23</f>
        <v>3</v>
      </c>
      <c r="F8" s="144">
        <f t="shared" si="0"/>
        <v>14</v>
      </c>
    </row>
    <row r="9" spans="1:6" ht="15.75" thickBot="1" x14ac:dyDescent="0.3">
      <c r="A9" s="143" t="s">
        <v>213</v>
      </c>
      <c r="B9" s="147">
        <f>SUM(B5:B8)</f>
        <v>13</v>
      </c>
      <c r="C9" s="147">
        <f t="shared" ref="C9:E9" si="1">SUM(C5:C8)</f>
        <v>21</v>
      </c>
      <c r="D9" s="147">
        <f t="shared" si="1"/>
        <v>43</v>
      </c>
      <c r="E9" s="148">
        <f t="shared" si="1"/>
        <v>13</v>
      </c>
      <c r="F9" s="149">
        <f>SUM(F5:F8)</f>
        <v>90</v>
      </c>
    </row>
  </sheetData>
  <mergeCells count="2">
    <mergeCell ref="B3:E3"/>
    <mergeCell ref="F3:F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Directiva</vt:lpstr>
      <vt:lpstr>Administrativa y financiera</vt:lpstr>
      <vt:lpstr>Académica</vt:lpstr>
      <vt:lpstr>Comunidad</vt:lpstr>
      <vt:lpstr>Consolidado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RECTORÍA</dc:creator>
  <cp:lastModifiedBy>RECTORÍA</cp:lastModifiedBy>
  <cp:lastPrinted>2015-04-07T13:09:35Z</cp:lastPrinted>
  <dcterms:created xsi:type="dcterms:W3CDTF">2015-03-05T13:05:09Z</dcterms:created>
  <dcterms:modified xsi:type="dcterms:W3CDTF">2015-10-16T00:00:26Z</dcterms:modified>
</cp:coreProperties>
</file>